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drawings/drawing16.xml" ContentType="application/vnd.openxmlformats-officedocument.drawingml.chartshapes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charts/chart23.xml" ContentType="application/vnd.openxmlformats-officedocument.drawingml.chart+xml"/>
  <Override PartName="/xl/drawings/drawing20.xml" ContentType="application/vnd.openxmlformats-officedocument.drawingml.chartshape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charts/chart31.xml" ContentType="application/vnd.openxmlformats-officedocument.drawingml.chart+xml"/>
  <Override PartName="/xl/drawings/drawing25.xml" ContentType="application/vnd.openxmlformats-officedocument.drawingml.chartshapes+xml"/>
  <Override PartName="/xl/charts/chart32.xml" ContentType="application/vnd.openxmlformats-officedocument.drawingml.chart+xml"/>
  <Override PartName="/xl/drawings/drawing26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drawings/drawing32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5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6.xml" ContentType="application/vnd.openxmlformats-officedocument.drawingml.chartshapes+xml"/>
  <Override PartName="/xl/charts/chart57.xml" ContentType="application/vnd.openxmlformats-officedocument.drawingml.chart+xml"/>
  <Override PartName="/xl/drawings/drawing37.xml" ContentType="application/vnd.openxmlformats-officedocument.drawingml.chartshapes+xml"/>
  <Override PartName="/xl/charts/chart58.xml" ContentType="application/vnd.openxmlformats-officedocument.drawingml.chart+xml"/>
  <Override PartName="/xl/drawings/drawing38.xml" ContentType="application/vnd.openxmlformats-officedocument.drawingml.chartshape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41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42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43.xml" ContentType="application/vnd.openxmlformats-officedocument.drawingml.chartshapes+xml"/>
  <Override PartName="/xl/charts/chart72.xml" ContentType="application/vnd.openxmlformats-officedocument.drawingml.chart+xml"/>
  <Override PartName="/xl/drawings/drawing44.xml" ContentType="application/vnd.openxmlformats-officedocument.drawingml.chartshapes+xml"/>
  <Override PartName="/xl/charts/chart73.xml" ContentType="application/vnd.openxmlformats-officedocument.drawingml.chart+xml"/>
  <Override PartName="/xl/drawings/drawing45.xml" ContentType="application/vnd.openxmlformats-officedocument.drawingml.chartshape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6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7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8.xml" ContentType="application/vnd.openxmlformats-officedocument.drawingml.chartshapes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9.xml" ContentType="application/vnd.openxmlformats-officedocument.drawingml.chartshapes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50.xml" ContentType="application/vnd.openxmlformats-officedocument.drawingml.chartshapes+xml"/>
  <Override PartName="/xl/charts/chart88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3.xml" ContentType="application/vnd.openxmlformats-officedocument.drawingml.chartshapes+xml"/>
  <Override PartName="/xl/charts/chart91.xml" ContentType="application/vnd.openxmlformats-officedocument.drawingml.chart+xml"/>
  <Override PartName="/xl/drawings/drawing54.xml" ContentType="application/vnd.openxmlformats-officedocument.drawingml.chartshapes+xml"/>
  <Override PartName="/xl/charts/chart92.xml" ContentType="application/vnd.openxmlformats-officedocument.drawingml.chart+xml"/>
  <Override PartName="/xl/drawings/drawing55.xml" ContentType="application/vnd.openxmlformats-officedocument.drawingml.chartshapes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8.xml" ContentType="application/vnd.openxmlformats-officedocument.drawingml.chartshapes+xml"/>
  <Override PartName="/xl/charts/chart100.xml" ContentType="application/vnd.openxmlformats-officedocument.drawingml.chart+xml"/>
  <Override PartName="/xl/drawings/drawing59.xml" ContentType="application/vnd.openxmlformats-officedocument.drawingml.chartshapes+xml"/>
  <Override PartName="/xl/charts/chart101.xml" ContentType="application/vnd.openxmlformats-officedocument.drawingml.chart+xml"/>
  <Override PartName="/xl/drawings/drawing60.xml" ContentType="application/vnd.openxmlformats-officedocument.drawingml.chartshapes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63.xml" ContentType="application/vnd.openxmlformats-officedocument.drawingml.chartshapes+xml"/>
  <Override PartName="/xl/charts/chart109.xml" ContentType="application/vnd.openxmlformats-officedocument.drawingml.chart+xml"/>
  <Override PartName="/xl/drawings/drawing64.xml" ContentType="application/vnd.openxmlformats-officedocument.drawingml.chartshapes+xml"/>
  <Override PartName="/xl/charts/chart110.xml" ContentType="application/vnd.openxmlformats-officedocument.drawingml.chart+xml"/>
  <Override PartName="/xl/drawings/drawing65.xml" ContentType="application/vnd.openxmlformats-officedocument.drawingml.chartshapes+xml"/>
  <Override PartName="/xl/charts/chart111.xml" ContentType="application/vnd.openxmlformats-officedocument.drawingml.chart+xml"/>
  <Override PartName="/xl/drawings/drawing66.xml" ContentType="application/vnd.openxmlformats-officedocument.drawingml.chartshapes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67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68.xml" ContentType="application/vnd.openxmlformats-officedocument.drawingml.chartshapes+xml"/>
  <Override PartName="/xl/charts/chart118.xml" ContentType="application/vnd.openxmlformats-officedocument.drawingml.chart+xml"/>
  <Override PartName="/xl/drawings/drawing69.xml" ContentType="application/vnd.openxmlformats-officedocument.drawingml.chartshapes+xml"/>
  <Override PartName="/xl/charts/chart119.xml" ContentType="application/vnd.openxmlformats-officedocument.drawingml.chart+xml"/>
  <Override PartName="/xl/drawings/drawing70.xml" ContentType="application/vnd.openxmlformats-officedocument.drawingml.chartshapes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73.xml" ContentType="application/vnd.openxmlformats-officedocument.drawingml.chartshapes+xml"/>
  <Override PartName="/xl/charts/chart130.xml" ContentType="application/vnd.openxmlformats-officedocument.drawingml.chart+xml"/>
  <Override PartName="/xl/drawings/drawing74.xml" ContentType="application/vnd.openxmlformats-officedocument.drawingml.chartshapes+xml"/>
  <Override PartName="/xl/charts/chart131.xml" ContentType="application/vnd.openxmlformats-officedocument.drawingml.chart+xml"/>
  <Override PartName="/xl/drawings/drawing75.xml" ContentType="application/vnd.openxmlformats-officedocument.drawingml.chartshapes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drawings/drawing7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225" windowWidth="15480" windowHeight="8025" tabRatio="915" firstSheet="2" activeTab="13"/>
  </bookViews>
  <sheets>
    <sheet name="NEO&lt;1500" sheetId="33" r:id="rId1"/>
    <sheet name="NEO(1501-2500)" sheetId="34" r:id="rId2"/>
    <sheet name="NEO(&gt; 2500)" sheetId="35" r:id="rId3"/>
    <sheet name="NEO" sheetId="22" r:id="rId4"/>
    <sheet name="C-NEO-caso" sheetId="12" r:id="rId5"/>
    <sheet name="C-NEO-tasa" sheetId="24" r:id="rId6"/>
    <sheet name="UCI-Medicina (adultos)" sheetId="26" r:id="rId7"/>
    <sheet name="C-UCI Med(adultos)" sheetId="28" r:id="rId8"/>
    <sheet name="G-O" sheetId="29" r:id="rId9"/>
    <sheet name="C- GO-caso" sheetId="30" r:id="rId10"/>
    <sheet name="C-GO-tasa" sheetId="31" r:id="rId11"/>
    <sheet name="Med-Cir" sheetId="5" r:id="rId12"/>
    <sheet name="C-MedCir-tasa" sheetId="32" r:id="rId13"/>
    <sheet name="UCI-Pediatria" sheetId="37" r:id="rId14"/>
    <sheet name="UCI Emerg." sheetId="19" r:id="rId15"/>
    <sheet name="UCI-Cardiología" sheetId="23" r:id="rId16"/>
    <sheet name="UCI-Neurocirugía" sheetId="18" r:id="rId17"/>
    <sheet name="TBC" sheetId="40" r:id="rId18"/>
    <sheet name="PUNZO-CORTANTE" sheetId="41" r:id="rId19"/>
    <sheet name="Hoja1" sheetId="42" r:id="rId20"/>
  </sheets>
  <definedNames>
    <definedName name="_xlnm.Print_Area" localSheetId="8">'G-O'!$AH$1:$AO$59</definedName>
    <definedName name="_xlnm.Print_Area" localSheetId="11">'Med-Cir'!#REF!</definedName>
    <definedName name="_xlnm.Print_Area" localSheetId="3">NEO!$AL$2:$AS$59</definedName>
    <definedName name="_xlnm.Print_Area" localSheetId="2">'NEO(&gt; 2500)'!$AL$2:$AS$59</definedName>
    <definedName name="_xlnm.Print_Area" localSheetId="1">'NEO(1501-2500)'!$AL$2:$AS$59</definedName>
    <definedName name="_xlnm.Print_Area" localSheetId="0">'NEO&lt;1500'!$AL$2:$AS$59</definedName>
    <definedName name="_xlnm.Print_Area" localSheetId="18">'PUNZO-CORTANTE'!$CS$1:$CZ$59</definedName>
    <definedName name="_xlnm.Print_Area" localSheetId="17">TBC!$CS$1:$CZ$59</definedName>
    <definedName name="_xlnm.Print_Area" localSheetId="15">'UCI-Cardiología'!$A$1:$Z$87</definedName>
    <definedName name="_xlnm.Print_Area" localSheetId="6">'UCI-Medicina (adultos)'!$AK$1:$AR$59</definedName>
  </definedNames>
  <calcPr calcId="145621"/>
</workbook>
</file>

<file path=xl/calcChain.xml><?xml version="1.0" encoding="utf-8"?>
<calcChain xmlns="http://schemas.openxmlformats.org/spreadsheetml/2006/main">
  <c r="V74" i="37" l="1"/>
  <c r="V75" i="37"/>
  <c r="V76" i="37"/>
  <c r="V77" i="37"/>
  <c r="V78" i="37"/>
  <c r="V79" i="37"/>
  <c r="V80" i="37"/>
  <c r="V81" i="37"/>
  <c r="V82" i="37"/>
  <c r="V83" i="37"/>
  <c r="V84" i="37"/>
  <c r="N74" i="37"/>
  <c r="N75" i="37"/>
  <c r="N76" i="37"/>
  <c r="N77" i="37"/>
  <c r="N78" i="37"/>
  <c r="N79" i="37"/>
  <c r="N80" i="37"/>
  <c r="N81" i="37"/>
  <c r="N82" i="37"/>
  <c r="N83" i="37"/>
  <c r="N84" i="37"/>
  <c r="F74" i="37"/>
  <c r="F75" i="37"/>
  <c r="F76" i="37"/>
  <c r="F77" i="37"/>
  <c r="F78" i="37"/>
  <c r="F79" i="37"/>
  <c r="F80" i="37"/>
  <c r="F81" i="37"/>
  <c r="F82" i="37"/>
  <c r="F83" i="37"/>
  <c r="F84" i="37"/>
  <c r="C20" i="37"/>
  <c r="D20" i="37"/>
  <c r="F8" i="37"/>
  <c r="L86" i="33"/>
  <c r="U86" i="34"/>
  <c r="CC85" i="41"/>
  <c r="CB85" i="41"/>
  <c r="CD85" i="41"/>
  <c r="BW85" i="41"/>
  <c r="BV85" i="41"/>
  <c r="BV86" i="41" s="1"/>
  <c r="BU85" i="41"/>
  <c r="CA85" i="41"/>
  <c r="BP85" i="41"/>
  <c r="BO85" i="41"/>
  <c r="BN85" i="41"/>
  <c r="BT85" i="41"/>
  <c r="BH85" i="41"/>
  <c r="BG85" i="41"/>
  <c r="BA85" i="41"/>
  <c r="AZ85" i="41"/>
  <c r="BB85" i="41" s="1"/>
  <c r="AT85" i="41"/>
  <c r="AS85" i="41"/>
  <c r="AU85" i="41" s="1"/>
  <c r="AY85" i="41"/>
  <c r="AM85" i="41"/>
  <c r="AL85" i="41"/>
  <c r="AF85" i="41"/>
  <c r="AE85" i="41"/>
  <c r="AK85" i="41"/>
  <c r="Y85" i="41"/>
  <c r="X85" i="41"/>
  <c r="Z85" i="41"/>
  <c r="S85" i="41"/>
  <c r="R85" i="41"/>
  <c r="Q85" i="41"/>
  <c r="W85" i="41"/>
  <c r="L85" i="41"/>
  <c r="K85" i="41"/>
  <c r="J85" i="41"/>
  <c r="P85" i="41"/>
  <c r="D85" i="41"/>
  <c r="C85" i="41"/>
  <c r="CH84" i="41"/>
  <c r="CD84" i="41"/>
  <c r="CA84" i="41"/>
  <c r="BW84" i="41"/>
  <c r="BT84" i="41"/>
  <c r="BP84" i="41"/>
  <c r="BM84" i="41"/>
  <c r="BI84" i="41"/>
  <c r="BF84" i="41"/>
  <c r="BB84" i="41"/>
  <c r="AY84" i="41"/>
  <c r="AU84" i="41"/>
  <c r="AR84" i="41"/>
  <c r="AN84" i="41"/>
  <c r="AK84" i="41"/>
  <c r="AG84" i="41"/>
  <c r="AD84" i="41"/>
  <c r="Z84" i="41"/>
  <c r="W84" i="41"/>
  <c r="S84" i="41"/>
  <c r="P84" i="41"/>
  <c r="L84" i="41"/>
  <c r="I84" i="41"/>
  <c r="E84" i="41"/>
  <c r="CH83" i="41"/>
  <c r="CD83" i="41"/>
  <c r="CA83" i="41"/>
  <c r="BW83" i="41"/>
  <c r="BT83" i="41"/>
  <c r="BP83" i="41"/>
  <c r="BM83" i="41"/>
  <c r="BI83" i="41"/>
  <c r="BF83" i="41"/>
  <c r="BB83" i="41"/>
  <c r="AY83" i="41"/>
  <c r="AU83" i="41"/>
  <c r="AR83" i="41"/>
  <c r="AN83" i="41"/>
  <c r="AK83" i="41"/>
  <c r="AG83" i="41"/>
  <c r="AD83" i="41"/>
  <c r="Z83" i="41"/>
  <c r="W83" i="41"/>
  <c r="S83" i="41"/>
  <c r="P83" i="41"/>
  <c r="L83" i="41"/>
  <c r="I83" i="41"/>
  <c r="E83" i="41"/>
  <c r="CH82" i="41"/>
  <c r="CD82" i="41"/>
  <c r="CA82" i="41"/>
  <c r="BW82" i="41"/>
  <c r="BT82" i="41"/>
  <c r="BP82" i="41"/>
  <c r="BM82" i="41"/>
  <c r="BI82" i="41"/>
  <c r="BF82" i="41"/>
  <c r="BB82" i="41"/>
  <c r="AY82" i="41"/>
  <c r="AU82" i="41"/>
  <c r="AR82" i="41"/>
  <c r="AN82" i="41"/>
  <c r="AK82" i="41"/>
  <c r="AG82" i="41"/>
  <c r="AD82" i="41"/>
  <c r="Z82" i="41"/>
  <c r="W82" i="41"/>
  <c r="S82" i="41"/>
  <c r="P82" i="41"/>
  <c r="L82" i="41"/>
  <c r="I82" i="41"/>
  <c r="E82" i="41"/>
  <c r="CH81" i="41"/>
  <c r="CD81" i="41"/>
  <c r="CA81" i="41"/>
  <c r="BW81" i="41"/>
  <c r="BT81" i="41"/>
  <c r="BP81" i="41"/>
  <c r="BM81" i="41"/>
  <c r="BI81" i="41"/>
  <c r="BF81" i="41"/>
  <c r="BB81" i="41"/>
  <c r="AY81" i="41"/>
  <c r="AU81" i="41"/>
  <c r="AR81" i="41"/>
  <c r="AN81" i="41"/>
  <c r="AK81" i="41"/>
  <c r="AG81" i="41"/>
  <c r="AD81" i="41"/>
  <c r="Z81" i="41"/>
  <c r="W81" i="41"/>
  <c r="S81" i="41"/>
  <c r="P81" i="41"/>
  <c r="L81" i="41"/>
  <c r="I81" i="41"/>
  <c r="E81" i="41"/>
  <c r="CH80" i="41"/>
  <c r="CD80" i="41"/>
  <c r="CA80" i="41"/>
  <c r="BW80" i="41"/>
  <c r="BT80" i="41"/>
  <c r="BP80" i="41"/>
  <c r="BM80" i="41"/>
  <c r="BI80" i="41"/>
  <c r="BF80" i="41"/>
  <c r="BB80" i="41"/>
  <c r="AY80" i="41"/>
  <c r="AU80" i="41"/>
  <c r="AR80" i="41"/>
  <c r="AN80" i="41"/>
  <c r="AK80" i="41"/>
  <c r="AG80" i="41"/>
  <c r="AD80" i="41"/>
  <c r="Z80" i="41"/>
  <c r="W80" i="41"/>
  <c r="S80" i="41"/>
  <c r="P80" i="41"/>
  <c r="L80" i="41"/>
  <c r="I80" i="41"/>
  <c r="E80" i="41"/>
  <c r="CH79" i="41"/>
  <c r="CD79" i="41"/>
  <c r="CA79" i="41"/>
  <c r="BW79" i="41"/>
  <c r="BT79" i="41"/>
  <c r="BP79" i="41"/>
  <c r="BM79" i="41"/>
  <c r="BI79" i="41"/>
  <c r="BF79" i="41"/>
  <c r="BB79" i="41"/>
  <c r="AY79" i="41"/>
  <c r="AU79" i="41"/>
  <c r="AR79" i="41"/>
  <c r="AN79" i="41"/>
  <c r="AK79" i="41"/>
  <c r="AG79" i="41"/>
  <c r="AD79" i="41"/>
  <c r="Z79" i="41"/>
  <c r="W79" i="41"/>
  <c r="S79" i="41"/>
  <c r="P79" i="41"/>
  <c r="L79" i="41"/>
  <c r="I79" i="41"/>
  <c r="E79" i="41"/>
  <c r="CH78" i="41"/>
  <c r="CD78" i="41"/>
  <c r="CA78" i="41"/>
  <c r="BW78" i="41"/>
  <c r="BT78" i="41"/>
  <c r="BP78" i="41"/>
  <c r="BM78" i="41"/>
  <c r="BI78" i="41"/>
  <c r="BF78" i="41"/>
  <c r="BB78" i="41"/>
  <c r="AY78" i="41"/>
  <c r="AU78" i="41"/>
  <c r="AR78" i="41"/>
  <c r="AN78" i="41"/>
  <c r="AK78" i="41"/>
  <c r="AG78" i="41"/>
  <c r="AD78" i="41"/>
  <c r="Z78" i="41"/>
  <c r="W78" i="41"/>
  <c r="S78" i="41"/>
  <c r="P78" i="41"/>
  <c r="L78" i="41"/>
  <c r="I78" i="41"/>
  <c r="E78" i="41"/>
  <c r="CH77" i="41"/>
  <c r="CD77" i="41"/>
  <c r="CA77" i="41"/>
  <c r="BW77" i="41"/>
  <c r="BT77" i="41"/>
  <c r="BP77" i="41"/>
  <c r="BM77" i="41"/>
  <c r="BI77" i="41"/>
  <c r="BF77" i="41"/>
  <c r="BB77" i="41"/>
  <c r="AY77" i="41"/>
  <c r="AU77" i="41"/>
  <c r="AR77" i="41"/>
  <c r="AN77" i="41"/>
  <c r="AK77" i="41"/>
  <c r="AG77" i="41"/>
  <c r="AD77" i="41"/>
  <c r="Z77" i="41"/>
  <c r="W77" i="41"/>
  <c r="S77" i="41"/>
  <c r="P77" i="41"/>
  <c r="L77" i="41"/>
  <c r="I77" i="41"/>
  <c r="E77" i="41"/>
  <c r="CH76" i="41"/>
  <c r="CD76" i="41"/>
  <c r="CA76" i="41"/>
  <c r="BW76" i="41"/>
  <c r="BT76" i="41"/>
  <c r="BP76" i="41"/>
  <c r="BM76" i="41"/>
  <c r="BI76" i="41"/>
  <c r="BF76" i="41"/>
  <c r="BB76" i="41"/>
  <c r="AY76" i="41"/>
  <c r="AU76" i="41"/>
  <c r="AR76" i="41"/>
  <c r="AN76" i="41"/>
  <c r="AK76" i="41"/>
  <c r="AG76" i="41"/>
  <c r="AD76" i="41"/>
  <c r="Z76" i="41"/>
  <c r="W76" i="41"/>
  <c r="S76" i="41"/>
  <c r="P76" i="41"/>
  <c r="L76" i="41"/>
  <c r="I76" i="41"/>
  <c r="E76" i="41"/>
  <c r="CH75" i="41"/>
  <c r="CD75" i="41"/>
  <c r="CA75" i="41"/>
  <c r="BW75" i="41"/>
  <c r="BT75" i="41"/>
  <c r="BP75" i="41"/>
  <c r="BM75" i="41"/>
  <c r="BI75" i="41"/>
  <c r="BF75" i="41"/>
  <c r="BB75" i="41"/>
  <c r="AY75" i="41"/>
  <c r="AU75" i="41"/>
  <c r="AR75" i="41"/>
  <c r="AN75" i="41"/>
  <c r="AK75" i="41"/>
  <c r="AG75" i="41"/>
  <c r="AD75" i="41"/>
  <c r="Z75" i="41"/>
  <c r="W75" i="41"/>
  <c r="S75" i="41"/>
  <c r="P75" i="41"/>
  <c r="L75" i="41"/>
  <c r="I75" i="41"/>
  <c r="E75" i="41"/>
  <c r="CH74" i="41"/>
  <c r="CD74" i="41"/>
  <c r="CA74" i="41"/>
  <c r="BW74" i="41"/>
  <c r="BT74" i="41"/>
  <c r="BP74" i="41"/>
  <c r="BM74" i="41"/>
  <c r="BI74" i="41"/>
  <c r="BF74" i="41"/>
  <c r="BB74" i="41"/>
  <c r="AY74" i="41"/>
  <c r="AU74" i="41"/>
  <c r="AR74" i="41"/>
  <c r="AN74" i="41"/>
  <c r="AK74" i="41"/>
  <c r="AG74" i="41"/>
  <c r="AD74" i="41"/>
  <c r="Z74" i="41"/>
  <c r="W74" i="41"/>
  <c r="S74" i="41"/>
  <c r="P74" i="41"/>
  <c r="L74" i="41"/>
  <c r="I74" i="41"/>
  <c r="E74" i="41"/>
  <c r="CH73" i="41"/>
  <c r="CD73" i="41"/>
  <c r="CA73" i="41"/>
  <c r="BW73" i="41"/>
  <c r="BT73" i="41"/>
  <c r="BP73" i="41"/>
  <c r="BM73" i="41"/>
  <c r="BI73" i="41"/>
  <c r="BF73" i="41"/>
  <c r="BB73" i="41"/>
  <c r="AY73" i="41"/>
  <c r="AU73" i="41"/>
  <c r="AR73" i="41"/>
  <c r="AN73" i="41"/>
  <c r="AK73" i="41"/>
  <c r="AG73" i="41"/>
  <c r="AD73" i="41"/>
  <c r="Z73" i="41"/>
  <c r="W73" i="41"/>
  <c r="S73" i="41"/>
  <c r="P73" i="41"/>
  <c r="L73" i="41"/>
  <c r="I73" i="41"/>
  <c r="E73" i="41"/>
  <c r="CC72" i="41"/>
  <c r="CB72" i="41"/>
  <c r="CH72" i="41" s="1"/>
  <c r="CD72" i="41"/>
  <c r="BV72" i="41"/>
  <c r="BU72" i="41"/>
  <c r="BW72" i="41" s="1"/>
  <c r="BO72" i="41"/>
  <c r="BN72" i="41"/>
  <c r="BP72" i="41" s="1"/>
  <c r="BT72" i="41"/>
  <c r="BH72" i="41"/>
  <c r="BG72" i="41"/>
  <c r="BM72" i="41"/>
  <c r="BA72" i="41"/>
  <c r="AZ72" i="41"/>
  <c r="BB72" i="41"/>
  <c r="AU72" i="41"/>
  <c r="AT72" i="41"/>
  <c r="AS72" i="41"/>
  <c r="AY72" i="41"/>
  <c r="AN72" i="41"/>
  <c r="AM72" i="41"/>
  <c r="AL72" i="41"/>
  <c r="AR72" i="41"/>
  <c r="AF72" i="41"/>
  <c r="AE72" i="41"/>
  <c r="AK72" i="41" s="1"/>
  <c r="Y72" i="41"/>
  <c r="X72" i="41"/>
  <c r="Z72" i="41" s="1"/>
  <c r="R72" i="41"/>
  <c r="Q72" i="41"/>
  <c r="S72" i="41" s="1"/>
  <c r="W72" i="41"/>
  <c r="K72" i="41"/>
  <c r="J72" i="41"/>
  <c r="L72" i="41" s="1"/>
  <c r="D72" i="41"/>
  <c r="C72" i="41"/>
  <c r="I72" i="41"/>
  <c r="CH71" i="41"/>
  <c r="CD71" i="41"/>
  <c r="CA71" i="41"/>
  <c r="BW71" i="41"/>
  <c r="BT71" i="41"/>
  <c r="BP71" i="41"/>
  <c r="BM71" i="41"/>
  <c r="BI71" i="41"/>
  <c r="BF71" i="41"/>
  <c r="BB71" i="41"/>
  <c r="AY71" i="41"/>
  <c r="AU71" i="41"/>
  <c r="AR71" i="41"/>
  <c r="AN71" i="41"/>
  <c r="AK71" i="41"/>
  <c r="AG71" i="41"/>
  <c r="AD71" i="41"/>
  <c r="Z71" i="41"/>
  <c r="W71" i="41"/>
  <c r="S71" i="41"/>
  <c r="P71" i="41"/>
  <c r="L71" i="41"/>
  <c r="I71" i="41"/>
  <c r="E71" i="41"/>
  <c r="CH70" i="41"/>
  <c r="CD70" i="41"/>
  <c r="CA70" i="41"/>
  <c r="BW70" i="41"/>
  <c r="BT70" i="41"/>
  <c r="BP70" i="41"/>
  <c r="BM70" i="41"/>
  <c r="BI70" i="41"/>
  <c r="BF70" i="41"/>
  <c r="BB70" i="41"/>
  <c r="AY70" i="41"/>
  <c r="AU70" i="41"/>
  <c r="AR70" i="41"/>
  <c r="AN70" i="41"/>
  <c r="AK70" i="41"/>
  <c r="AG70" i="41"/>
  <c r="AD70" i="41"/>
  <c r="Z70" i="41"/>
  <c r="W70" i="41"/>
  <c r="S70" i="41"/>
  <c r="P70" i="41"/>
  <c r="L70" i="41"/>
  <c r="I70" i="41"/>
  <c r="E70" i="41"/>
  <c r="CH69" i="41"/>
  <c r="CD69" i="41"/>
  <c r="CA69" i="41"/>
  <c r="BW69" i="41"/>
  <c r="BT69" i="41"/>
  <c r="BP69" i="41"/>
  <c r="BM69" i="41"/>
  <c r="BI69" i="41"/>
  <c r="BF69" i="41"/>
  <c r="BB69" i="41"/>
  <c r="AY69" i="41"/>
  <c r="AU69" i="41"/>
  <c r="AR69" i="41"/>
  <c r="AN69" i="41"/>
  <c r="AK69" i="41"/>
  <c r="AG69" i="41"/>
  <c r="AD69" i="41"/>
  <c r="Z69" i="41"/>
  <c r="W69" i="41"/>
  <c r="S69" i="41"/>
  <c r="P69" i="41"/>
  <c r="L69" i="41"/>
  <c r="I69" i="41"/>
  <c r="E69" i="41"/>
  <c r="CH68" i="41"/>
  <c r="CD68" i="41"/>
  <c r="CA68" i="41"/>
  <c r="BW68" i="41"/>
  <c r="BT68" i="41"/>
  <c r="BP68" i="41"/>
  <c r="BM68" i="41"/>
  <c r="BI68" i="41"/>
  <c r="BF68" i="41"/>
  <c r="BB68" i="41"/>
  <c r="AY68" i="41"/>
  <c r="AU68" i="41"/>
  <c r="AR68" i="41"/>
  <c r="AN68" i="41"/>
  <c r="AK68" i="41"/>
  <c r="AG68" i="41"/>
  <c r="AD68" i="41"/>
  <c r="Z68" i="41"/>
  <c r="W68" i="41"/>
  <c r="S68" i="41"/>
  <c r="P68" i="41"/>
  <c r="L68" i="41"/>
  <c r="I68" i="41"/>
  <c r="E68" i="41"/>
  <c r="CH67" i="41"/>
  <c r="CD67" i="41"/>
  <c r="CA67" i="41"/>
  <c r="BW67" i="41"/>
  <c r="BT67" i="41"/>
  <c r="BP67" i="41"/>
  <c r="BM67" i="41"/>
  <c r="BI67" i="41"/>
  <c r="BF67" i="41"/>
  <c r="BB67" i="41"/>
  <c r="AY67" i="41"/>
  <c r="AU67" i="41"/>
  <c r="AR67" i="41"/>
  <c r="AN67" i="41"/>
  <c r="AK67" i="41"/>
  <c r="AG67" i="41"/>
  <c r="AD67" i="41"/>
  <c r="Z67" i="41"/>
  <c r="W67" i="41"/>
  <c r="S67" i="41"/>
  <c r="P67" i="41"/>
  <c r="L67" i="41"/>
  <c r="I67" i="41"/>
  <c r="E67" i="41"/>
  <c r="CH66" i="41"/>
  <c r="CD66" i="41"/>
  <c r="CA66" i="41"/>
  <c r="BW66" i="41"/>
  <c r="BT66" i="41"/>
  <c r="BP66" i="41"/>
  <c r="BM66" i="41"/>
  <c r="BI66" i="41"/>
  <c r="BF66" i="41"/>
  <c r="BB66" i="41"/>
  <c r="AY66" i="41"/>
  <c r="AU66" i="41"/>
  <c r="AR66" i="41"/>
  <c r="AN66" i="41"/>
  <c r="AK66" i="41"/>
  <c r="AG66" i="41"/>
  <c r="AD66" i="41"/>
  <c r="Z66" i="41"/>
  <c r="W66" i="41"/>
  <c r="S66" i="41"/>
  <c r="P66" i="41"/>
  <c r="L66" i="41"/>
  <c r="I66" i="41"/>
  <c r="E66" i="41"/>
  <c r="CH65" i="41"/>
  <c r="CD65" i="41"/>
  <c r="CA65" i="41"/>
  <c r="BW65" i="41"/>
  <c r="BT65" i="41"/>
  <c r="BP65" i="41"/>
  <c r="BM65" i="41"/>
  <c r="BI65" i="41"/>
  <c r="BF65" i="41"/>
  <c r="BB65" i="41"/>
  <c r="AY65" i="41"/>
  <c r="AU65" i="41"/>
  <c r="AR65" i="41"/>
  <c r="AN65" i="41"/>
  <c r="AK65" i="41"/>
  <c r="AG65" i="41"/>
  <c r="AD65" i="41"/>
  <c r="Z65" i="41"/>
  <c r="W65" i="41"/>
  <c r="S65" i="41"/>
  <c r="P65" i="41"/>
  <c r="L65" i="41"/>
  <c r="I65" i="41"/>
  <c r="E65" i="41"/>
  <c r="CH64" i="41"/>
  <c r="CD64" i="41"/>
  <c r="CA64" i="41"/>
  <c r="BW64" i="41"/>
  <c r="BT64" i="41"/>
  <c r="BP64" i="41"/>
  <c r="BM64" i="41"/>
  <c r="BI64" i="41"/>
  <c r="BF64" i="41"/>
  <c r="BB64" i="41"/>
  <c r="AY64" i="41"/>
  <c r="AU64" i="41"/>
  <c r="AR64" i="41"/>
  <c r="AN64" i="41"/>
  <c r="AK64" i="41"/>
  <c r="AG64" i="41"/>
  <c r="AD64" i="41"/>
  <c r="Z64" i="41"/>
  <c r="W64" i="41"/>
  <c r="S64" i="41"/>
  <c r="P64" i="41"/>
  <c r="L64" i="41"/>
  <c r="I64" i="41"/>
  <c r="E64" i="41"/>
  <c r="CH63" i="41"/>
  <c r="CD63" i="41"/>
  <c r="CA63" i="41"/>
  <c r="BW63" i="41"/>
  <c r="BT63" i="41"/>
  <c r="BP63" i="41"/>
  <c r="BM63" i="41"/>
  <c r="BI63" i="41"/>
  <c r="BF63" i="41"/>
  <c r="BB63" i="41"/>
  <c r="AY63" i="41"/>
  <c r="AU63" i="41"/>
  <c r="AR63" i="41"/>
  <c r="AN63" i="41"/>
  <c r="AK63" i="41"/>
  <c r="AG63" i="41"/>
  <c r="AD63" i="41"/>
  <c r="Z63" i="41"/>
  <c r="W63" i="41"/>
  <c r="S63" i="41"/>
  <c r="P63" i="41"/>
  <c r="L63" i="41"/>
  <c r="I63" i="41"/>
  <c r="E63" i="41"/>
  <c r="CH62" i="41"/>
  <c r="CD62" i="41"/>
  <c r="CA62" i="41"/>
  <c r="BW62" i="41"/>
  <c r="BT62" i="41"/>
  <c r="BP62" i="41"/>
  <c r="BM62" i="41"/>
  <c r="BI62" i="41"/>
  <c r="BF62" i="41"/>
  <c r="BB62" i="41"/>
  <c r="AY62" i="41"/>
  <c r="AU62" i="41"/>
  <c r="AR62" i="41"/>
  <c r="AN62" i="41"/>
  <c r="AK62" i="41"/>
  <c r="AG62" i="41"/>
  <c r="AD62" i="41"/>
  <c r="Z62" i="41"/>
  <c r="W62" i="41"/>
  <c r="S62" i="41"/>
  <c r="P62" i="41"/>
  <c r="L62" i="41"/>
  <c r="I62" i="41"/>
  <c r="E62" i="41"/>
  <c r="CH61" i="41"/>
  <c r="CD61" i="41"/>
  <c r="CA61" i="41"/>
  <c r="BW61" i="41"/>
  <c r="BT61" i="41"/>
  <c r="BP61" i="41"/>
  <c r="BM61" i="41"/>
  <c r="BI61" i="41"/>
  <c r="BF61" i="41"/>
  <c r="BB61" i="41"/>
  <c r="AY61" i="41"/>
  <c r="AU61" i="41"/>
  <c r="AR61" i="41"/>
  <c r="AN61" i="41"/>
  <c r="AK61" i="41"/>
  <c r="AG61" i="41"/>
  <c r="AD61" i="41"/>
  <c r="Z61" i="41"/>
  <c r="W61" i="41"/>
  <c r="S61" i="41"/>
  <c r="P61" i="41"/>
  <c r="L61" i="41"/>
  <c r="I61" i="41"/>
  <c r="E61" i="41"/>
  <c r="CH60" i="41"/>
  <c r="CD60" i="41"/>
  <c r="CA60" i="41"/>
  <c r="BW60" i="41"/>
  <c r="BT60" i="41"/>
  <c r="BP60" i="41"/>
  <c r="BM60" i="41"/>
  <c r="BI60" i="41"/>
  <c r="BF60" i="41"/>
  <c r="BB60" i="41"/>
  <c r="AY60" i="41"/>
  <c r="AU60" i="41"/>
  <c r="AR60" i="41"/>
  <c r="AN60" i="41"/>
  <c r="AK60" i="41"/>
  <c r="AG60" i="41"/>
  <c r="AD60" i="41"/>
  <c r="Z60" i="41"/>
  <c r="W60" i="41"/>
  <c r="S60" i="41"/>
  <c r="P60" i="41"/>
  <c r="L60" i="41"/>
  <c r="I60" i="41"/>
  <c r="E60" i="41"/>
  <c r="CC59" i="41"/>
  <c r="CB59" i="41"/>
  <c r="CD59" i="41"/>
  <c r="BW59" i="41"/>
  <c r="BV59" i="41"/>
  <c r="BU59" i="41"/>
  <c r="CA59" i="41"/>
  <c r="BP59" i="41"/>
  <c r="BO59" i="41"/>
  <c r="BN59" i="41"/>
  <c r="BT59" i="41"/>
  <c r="BH59" i="41"/>
  <c r="BG59" i="41"/>
  <c r="BA59" i="41"/>
  <c r="AZ59" i="41"/>
  <c r="BF59" i="41" s="1"/>
  <c r="BB59" i="41"/>
  <c r="AT59" i="41"/>
  <c r="AS59" i="41"/>
  <c r="AM59" i="41"/>
  <c r="AL59" i="41"/>
  <c r="AN59" i="41" s="1"/>
  <c r="AR59" i="41"/>
  <c r="AF59" i="41"/>
  <c r="AE59" i="41"/>
  <c r="AK59" i="41"/>
  <c r="Y59" i="41"/>
  <c r="X59" i="41"/>
  <c r="Z59" i="41"/>
  <c r="S59" i="41"/>
  <c r="R59" i="41"/>
  <c r="Q59" i="41"/>
  <c r="W59" i="41"/>
  <c r="L59" i="41"/>
  <c r="K59" i="41"/>
  <c r="J59" i="41"/>
  <c r="P59" i="41"/>
  <c r="D59" i="41"/>
  <c r="C59" i="41"/>
  <c r="CH58" i="41"/>
  <c r="CD58" i="41"/>
  <c r="CA58" i="41"/>
  <c r="BW58" i="41"/>
  <c r="BT58" i="41"/>
  <c r="BP58" i="41"/>
  <c r="BM58" i="41"/>
  <c r="BI58" i="41"/>
  <c r="BF58" i="41"/>
  <c r="BB58" i="41"/>
  <c r="AY58" i="41"/>
  <c r="AU58" i="41"/>
  <c r="AR58" i="41"/>
  <c r="AN58" i="41"/>
  <c r="AK58" i="41"/>
  <c r="AG58" i="41"/>
  <c r="AD58" i="41"/>
  <c r="Z58" i="41"/>
  <c r="W58" i="41"/>
  <c r="S58" i="41"/>
  <c r="P58" i="41"/>
  <c r="L58" i="41"/>
  <c r="I58" i="41"/>
  <c r="E58" i="41"/>
  <c r="CH57" i="41"/>
  <c r="CD57" i="41"/>
  <c r="CA57" i="41"/>
  <c r="BW57" i="41"/>
  <c r="BT57" i="41"/>
  <c r="BP57" i="41"/>
  <c r="BM57" i="41"/>
  <c r="BI57" i="41"/>
  <c r="BF57" i="41"/>
  <c r="BB57" i="41"/>
  <c r="AY57" i="41"/>
  <c r="AU57" i="41"/>
  <c r="AR57" i="41"/>
  <c r="AN57" i="41"/>
  <c r="AK57" i="41"/>
  <c r="AG57" i="41"/>
  <c r="AD57" i="41"/>
  <c r="Z57" i="41"/>
  <c r="W57" i="41"/>
  <c r="S57" i="41"/>
  <c r="P57" i="41"/>
  <c r="L57" i="41"/>
  <c r="I57" i="41"/>
  <c r="E57" i="41"/>
  <c r="CH56" i="41"/>
  <c r="CD56" i="41"/>
  <c r="CA56" i="41"/>
  <c r="BW56" i="41"/>
  <c r="BT56" i="41"/>
  <c r="BP56" i="41"/>
  <c r="BM56" i="41"/>
  <c r="BI56" i="41"/>
  <c r="BF56" i="41"/>
  <c r="BB56" i="41"/>
  <c r="AY56" i="41"/>
  <c r="AU56" i="41"/>
  <c r="AR56" i="41"/>
  <c r="AN56" i="41"/>
  <c r="AK56" i="41"/>
  <c r="AG56" i="41"/>
  <c r="AD56" i="41"/>
  <c r="Z56" i="41"/>
  <c r="W56" i="41"/>
  <c r="S56" i="41"/>
  <c r="P56" i="41"/>
  <c r="L56" i="41"/>
  <c r="I56" i="41"/>
  <c r="E56" i="41"/>
  <c r="CH55" i="41"/>
  <c r="CD55" i="41"/>
  <c r="CA55" i="41"/>
  <c r="BW55" i="41"/>
  <c r="BT55" i="41"/>
  <c r="BP55" i="41"/>
  <c r="BM55" i="41"/>
  <c r="BI55" i="41"/>
  <c r="BF55" i="41"/>
  <c r="BB55" i="41"/>
  <c r="AY55" i="41"/>
  <c r="AU55" i="41"/>
  <c r="AR55" i="41"/>
  <c r="AN55" i="41"/>
  <c r="AK55" i="41"/>
  <c r="AG55" i="41"/>
  <c r="AD55" i="41"/>
  <c r="Z55" i="41"/>
  <c r="W55" i="41"/>
  <c r="S55" i="41"/>
  <c r="P55" i="41"/>
  <c r="L55" i="41"/>
  <c r="I55" i="41"/>
  <c r="E55" i="41"/>
  <c r="CH54" i="41"/>
  <c r="CD54" i="41"/>
  <c r="CA54" i="41"/>
  <c r="BW54" i="41"/>
  <c r="BT54" i="41"/>
  <c r="BP54" i="41"/>
  <c r="BM54" i="41"/>
  <c r="BI54" i="41"/>
  <c r="BF54" i="41"/>
  <c r="BB54" i="41"/>
  <c r="AY54" i="41"/>
  <c r="AU54" i="41"/>
  <c r="AR54" i="41"/>
  <c r="AN54" i="41"/>
  <c r="AK54" i="41"/>
  <c r="AG54" i="41"/>
  <c r="AD54" i="41"/>
  <c r="Z54" i="41"/>
  <c r="W54" i="41"/>
  <c r="S54" i="41"/>
  <c r="P54" i="41"/>
  <c r="L54" i="41"/>
  <c r="I54" i="41"/>
  <c r="E54" i="41"/>
  <c r="CH53" i="41"/>
  <c r="CD53" i="41"/>
  <c r="CA53" i="41"/>
  <c r="BW53" i="41"/>
  <c r="BT53" i="41"/>
  <c r="BP53" i="41"/>
  <c r="BM53" i="41"/>
  <c r="BI53" i="41"/>
  <c r="BF53" i="41"/>
  <c r="BB53" i="41"/>
  <c r="AY53" i="41"/>
  <c r="AU53" i="41"/>
  <c r="AR53" i="41"/>
  <c r="AN53" i="41"/>
  <c r="AK53" i="41"/>
  <c r="AG53" i="41"/>
  <c r="AD53" i="41"/>
  <c r="Z53" i="41"/>
  <c r="W53" i="41"/>
  <c r="S53" i="41"/>
  <c r="P53" i="41"/>
  <c r="L53" i="41"/>
  <c r="I53" i="41"/>
  <c r="E53" i="41"/>
  <c r="CH52" i="41"/>
  <c r="CD52" i="41"/>
  <c r="CA52" i="41"/>
  <c r="BW52" i="41"/>
  <c r="BT52" i="41"/>
  <c r="BP52" i="41"/>
  <c r="BM52" i="41"/>
  <c r="BI52" i="41"/>
  <c r="BF52" i="41"/>
  <c r="BB52" i="41"/>
  <c r="AY52" i="41"/>
  <c r="AU52" i="41"/>
  <c r="AR52" i="41"/>
  <c r="AN52" i="41"/>
  <c r="AK52" i="41"/>
  <c r="AG52" i="41"/>
  <c r="AD52" i="41"/>
  <c r="Z52" i="41"/>
  <c r="W52" i="41"/>
  <c r="S52" i="41"/>
  <c r="P52" i="41"/>
  <c r="L52" i="41"/>
  <c r="I52" i="41"/>
  <c r="E52" i="41"/>
  <c r="CH51" i="41"/>
  <c r="CD51" i="41"/>
  <c r="CA51" i="41"/>
  <c r="BW51" i="41"/>
  <c r="BT51" i="41"/>
  <c r="BP51" i="41"/>
  <c r="BM51" i="41"/>
  <c r="BI51" i="41"/>
  <c r="BF51" i="41"/>
  <c r="BB51" i="41"/>
  <c r="AY51" i="41"/>
  <c r="AU51" i="41"/>
  <c r="AR51" i="41"/>
  <c r="AN51" i="41"/>
  <c r="AK51" i="41"/>
  <c r="AG51" i="41"/>
  <c r="AD51" i="41"/>
  <c r="Z51" i="41"/>
  <c r="W51" i="41"/>
  <c r="S51" i="41"/>
  <c r="P51" i="41"/>
  <c r="L51" i="41"/>
  <c r="I51" i="41"/>
  <c r="E51" i="41"/>
  <c r="CH50" i="41"/>
  <c r="CD50" i="41"/>
  <c r="CA50" i="41"/>
  <c r="BW50" i="41"/>
  <c r="BT50" i="41"/>
  <c r="BP50" i="41"/>
  <c r="BM50" i="41"/>
  <c r="BI50" i="41"/>
  <c r="BF50" i="41"/>
  <c r="BB50" i="41"/>
  <c r="AY50" i="41"/>
  <c r="AU50" i="41"/>
  <c r="AR50" i="41"/>
  <c r="AN50" i="41"/>
  <c r="AK50" i="41"/>
  <c r="AG50" i="41"/>
  <c r="AD50" i="41"/>
  <c r="Z50" i="41"/>
  <c r="W50" i="41"/>
  <c r="S50" i="41"/>
  <c r="P50" i="41"/>
  <c r="L50" i="41"/>
  <c r="I50" i="41"/>
  <c r="E50" i="41"/>
  <c r="CH49" i="41"/>
  <c r="CD49" i="41"/>
  <c r="CA49" i="41"/>
  <c r="BW49" i="41"/>
  <c r="BT49" i="41"/>
  <c r="BP49" i="41"/>
  <c r="BM49" i="41"/>
  <c r="BI49" i="41"/>
  <c r="BF49" i="41"/>
  <c r="BB49" i="41"/>
  <c r="AY49" i="41"/>
  <c r="AU49" i="41"/>
  <c r="AR49" i="41"/>
  <c r="AN49" i="41"/>
  <c r="AK49" i="41"/>
  <c r="AG49" i="41"/>
  <c r="AD49" i="41"/>
  <c r="Z49" i="41"/>
  <c r="W49" i="41"/>
  <c r="S49" i="41"/>
  <c r="P49" i="41"/>
  <c r="L49" i="41"/>
  <c r="I49" i="41"/>
  <c r="E49" i="41"/>
  <c r="CH48" i="41"/>
  <c r="CD48" i="41"/>
  <c r="CA48" i="41"/>
  <c r="BW48" i="41"/>
  <c r="BT48" i="41"/>
  <c r="BP48" i="41"/>
  <c r="BM48" i="41"/>
  <c r="BI48" i="41"/>
  <c r="BF48" i="41"/>
  <c r="BB48" i="41"/>
  <c r="AY48" i="41"/>
  <c r="AU48" i="41"/>
  <c r="AR48" i="41"/>
  <c r="AN48" i="41"/>
  <c r="AK48" i="41"/>
  <c r="AG48" i="41"/>
  <c r="AD48" i="41"/>
  <c r="Z48" i="41"/>
  <c r="W48" i="41"/>
  <c r="S48" i="41"/>
  <c r="P48" i="41"/>
  <c r="L48" i="41"/>
  <c r="I48" i="41"/>
  <c r="E48" i="41"/>
  <c r="CH47" i="41"/>
  <c r="CD47" i="41"/>
  <c r="CA47" i="41"/>
  <c r="BW47" i="41"/>
  <c r="BT47" i="41"/>
  <c r="BP47" i="41"/>
  <c r="BM47" i="41"/>
  <c r="BI47" i="41"/>
  <c r="BF47" i="41"/>
  <c r="BB47" i="41"/>
  <c r="AY47" i="41"/>
  <c r="AU47" i="41"/>
  <c r="AR47" i="41"/>
  <c r="AN47" i="41"/>
  <c r="AK47" i="41"/>
  <c r="AG47" i="41"/>
  <c r="AD47" i="41"/>
  <c r="Z47" i="41"/>
  <c r="W47" i="41"/>
  <c r="S47" i="41"/>
  <c r="P47" i="41"/>
  <c r="L47" i="41"/>
  <c r="I47" i="41"/>
  <c r="E47" i="41"/>
  <c r="CC46" i="41"/>
  <c r="CB46" i="41"/>
  <c r="CD46" i="41" s="1"/>
  <c r="BV46" i="41"/>
  <c r="BU46" i="41"/>
  <c r="BW46" i="41" s="1"/>
  <c r="CA46" i="41"/>
  <c r="BO46" i="41"/>
  <c r="BN46" i="41"/>
  <c r="BH46" i="41"/>
  <c r="BG46" i="41"/>
  <c r="BM46" i="41"/>
  <c r="BA46" i="41"/>
  <c r="AZ46" i="41"/>
  <c r="BB46" i="41"/>
  <c r="AU46" i="41"/>
  <c r="AT46" i="41"/>
  <c r="AS46" i="41"/>
  <c r="AY46" i="41"/>
  <c r="AN46" i="41"/>
  <c r="AM46" i="41"/>
  <c r="AL46" i="41"/>
  <c r="AR46" i="41"/>
  <c r="AF46" i="41"/>
  <c r="AF86" i="41" s="1"/>
  <c r="AE46" i="41"/>
  <c r="Y46" i="41"/>
  <c r="X46" i="41"/>
  <c r="AD46" i="41" s="1"/>
  <c r="Z46" i="41"/>
  <c r="R46" i="41"/>
  <c r="Q46" i="41"/>
  <c r="K46" i="41"/>
  <c r="J46" i="41"/>
  <c r="L46" i="41" s="1"/>
  <c r="P46" i="41"/>
  <c r="D46" i="41"/>
  <c r="C46" i="41"/>
  <c r="I46" i="41"/>
  <c r="CH45" i="41"/>
  <c r="CD45" i="41"/>
  <c r="CA45" i="41"/>
  <c r="BW45" i="41"/>
  <c r="BT45" i="41"/>
  <c r="BP45" i="41"/>
  <c r="BM45" i="41"/>
  <c r="BI45" i="41"/>
  <c r="BF45" i="41"/>
  <c r="BB45" i="41"/>
  <c r="AY45" i="41"/>
  <c r="AU45" i="41"/>
  <c r="AR45" i="41"/>
  <c r="AN45" i="41"/>
  <c r="AK45" i="41"/>
  <c r="AG45" i="41"/>
  <c r="AD45" i="41"/>
  <c r="Z45" i="41"/>
  <c r="W45" i="41"/>
  <c r="S45" i="41"/>
  <c r="P45" i="41"/>
  <c r="L45" i="41"/>
  <c r="I45" i="41"/>
  <c r="E45" i="41"/>
  <c r="CH44" i="41"/>
  <c r="CD44" i="41"/>
  <c r="CA44" i="41"/>
  <c r="BW44" i="41"/>
  <c r="BT44" i="41"/>
  <c r="BP44" i="41"/>
  <c r="BM44" i="41"/>
  <c r="BI44" i="41"/>
  <c r="BF44" i="41"/>
  <c r="BB44" i="41"/>
  <c r="AY44" i="41"/>
  <c r="AU44" i="41"/>
  <c r="AR44" i="41"/>
  <c r="AN44" i="41"/>
  <c r="AK44" i="41"/>
  <c r="AG44" i="41"/>
  <c r="AD44" i="41"/>
  <c r="Z44" i="41"/>
  <c r="W44" i="41"/>
  <c r="S44" i="41"/>
  <c r="P44" i="41"/>
  <c r="L44" i="41"/>
  <c r="I44" i="41"/>
  <c r="E44" i="41"/>
  <c r="CH43" i="41"/>
  <c r="CD43" i="41"/>
  <c r="CA43" i="41"/>
  <c r="BW43" i="41"/>
  <c r="BT43" i="41"/>
  <c r="BP43" i="41"/>
  <c r="BM43" i="41"/>
  <c r="BI43" i="41"/>
  <c r="BF43" i="41"/>
  <c r="BB43" i="41"/>
  <c r="AY43" i="41"/>
  <c r="AU43" i="41"/>
  <c r="AR43" i="41"/>
  <c r="AN43" i="41"/>
  <c r="AK43" i="41"/>
  <c r="AG43" i="41"/>
  <c r="AD43" i="41"/>
  <c r="Z43" i="41"/>
  <c r="W43" i="41"/>
  <c r="S43" i="41"/>
  <c r="P43" i="41"/>
  <c r="L43" i="41"/>
  <c r="I43" i="41"/>
  <c r="E43" i="41"/>
  <c r="CH42" i="41"/>
  <c r="CD42" i="41"/>
  <c r="CA42" i="41"/>
  <c r="BW42" i="41"/>
  <c r="BT42" i="41"/>
  <c r="BP42" i="41"/>
  <c r="BM42" i="41"/>
  <c r="BI42" i="41"/>
  <c r="BF42" i="41"/>
  <c r="BB42" i="41"/>
  <c r="AY42" i="41"/>
  <c r="AU42" i="41"/>
  <c r="AR42" i="41"/>
  <c r="AN42" i="41"/>
  <c r="AK42" i="41"/>
  <c r="AG42" i="41"/>
  <c r="AD42" i="41"/>
  <c r="Z42" i="41"/>
  <c r="W42" i="41"/>
  <c r="S42" i="41"/>
  <c r="P42" i="41"/>
  <c r="L42" i="41"/>
  <c r="I42" i="41"/>
  <c r="E42" i="41"/>
  <c r="CH41" i="41"/>
  <c r="CD41" i="41"/>
  <c r="CA41" i="41"/>
  <c r="BW41" i="41"/>
  <c r="BT41" i="41"/>
  <c r="BP41" i="41"/>
  <c r="BM41" i="41"/>
  <c r="BI41" i="41"/>
  <c r="BF41" i="41"/>
  <c r="BB41" i="41"/>
  <c r="AY41" i="41"/>
  <c r="AU41" i="41"/>
  <c r="AR41" i="41"/>
  <c r="AN41" i="41"/>
  <c r="AK41" i="41"/>
  <c r="AG41" i="41"/>
  <c r="AD41" i="41"/>
  <c r="Z41" i="41"/>
  <c r="W41" i="41"/>
  <c r="S41" i="41"/>
  <c r="P41" i="41"/>
  <c r="L41" i="41"/>
  <c r="I41" i="41"/>
  <c r="E41" i="41"/>
  <c r="CH40" i="41"/>
  <c r="CD40" i="41"/>
  <c r="CA40" i="41"/>
  <c r="BW40" i="41"/>
  <c r="BT40" i="41"/>
  <c r="BP40" i="41"/>
  <c r="BM40" i="41"/>
  <c r="BI40" i="41"/>
  <c r="BF40" i="41"/>
  <c r="BB40" i="41"/>
  <c r="AY40" i="41"/>
  <c r="AU40" i="41"/>
  <c r="AR40" i="41"/>
  <c r="AN40" i="41"/>
  <c r="AK40" i="41"/>
  <c r="AG40" i="41"/>
  <c r="AD40" i="41"/>
  <c r="Z40" i="41"/>
  <c r="W40" i="41"/>
  <c r="S40" i="41"/>
  <c r="P40" i="41"/>
  <c r="L40" i="41"/>
  <c r="I40" i="41"/>
  <c r="E40" i="41"/>
  <c r="CH39" i="41"/>
  <c r="CD39" i="41"/>
  <c r="CA39" i="41"/>
  <c r="BW39" i="41"/>
  <c r="BT39" i="41"/>
  <c r="BP39" i="41"/>
  <c r="BM39" i="41"/>
  <c r="BI39" i="41"/>
  <c r="BF39" i="41"/>
  <c r="BB39" i="41"/>
  <c r="AY39" i="41"/>
  <c r="AU39" i="41"/>
  <c r="AR39" i="41"/>
  <c r="AN39" i="41"/>
  <c r="AK39" i="41"/>
  <c r="AG39" i="41"/>
  <c r="AD39" i="41"/>
  <c r="Z39" i="41"/>
  <c r="W39" i="41"/>
  <c r="S39" i="41"/>
  <c r="P39" i="41"/>
  <c r="L39" i="41"/>
  <c r="I39" i="41"/>
  <c r="E39" i="41"/>
  <c r="CH38" i="41"/>
  <c r="CD38" i="41"/>
  <c r="CA38" i="41"/>
  <c r="BW38" i="41"/>
  <c r="BT38" i="41"/>
  <c r="BP38" i="41"/>
  <c r="BM38" i="41"/>
  <c r="BI38" i="41"/>
  <c r="BF38" i="41"/>
  <c r="BB38" i="41"/>
  <c r="AY38" i="41"/>
  <c r="AU38" i="41"/>
  <c r="AR38" i="41"/>
  <c r="AN38" i="41"/>
  <c r="AK38" i="41"/>
  <c r="AG38" i="41"/>
  <c r="AD38" i="41"/>
  <c r="Z38" i="41"/>
  <c r="W38" i="41"/>
  <c r="S38" i="41"/>
  <c r="P38" i="41"/>
  <c r="L38" i="41"/>
  <c r="I38" i="41"/>
  <c r="E38" i="41"/>
  <c r="CH37" i="41"/>
  <c r="CD37" i="41"/>
  <c r="CA37" i="41"/>
  <c r="BW37" i="41"/>
  <c r="BT37" i="41"/>
  <c r="BP37" i="41"/>
  <c r="BM37" i="41"/>
  <c r="BI37" i="41"/>
  <c r="BF37" i="41"/>
  <c r="BB37" i="41"/>
  <c r="AY37" i="41"/>
  <c r="AU37" i="41"/>
  <c r="AR37" i="41"/>
  <c r="AN37" i="41"/>
  <c r="AK37" i="41"/>
  <c r="AG37" i="41"/>
  <c r="AD37" i="41"/>
  <c r="Z37" i="41"/>
  <c r="W37" i="41"/>
  <c r="S37" i="41"/>
  <c r="P37" i="41"/>
  <c r="L37" i="41"/>
  <c r="I37" i="41"/>
  <c r="E37" i="41"/>
  <c r="CH36" i="41"/>
  <c r="CD36" i="41"/>
  <c r="CA36" i="41"/>
  <c r="BW36" i="41"/>
  <c r="BT36" i="41"/>
  <c r="BP36" i="41"/>
  <c r="BM36" i="41"/>
  <c r="BI36" i="41"/>
  <c r="BF36" i="41"/>
  <c r="BB36" i="41"/>
  <c r="AY36" i="41"/>
  <c r="AU36" i="41"/>
  <c r="AR36" i="41"/>
  <c r="AN36" i="41"/>
  <c r="AK36" i="41"/>
  <c r="AG36" i="41"/>
  <c r="AD36" i="41"/>
  <c r="Z36" i="41"/>
  <c r="W36" i="41"/>
  <c r="S36" i="41"/>
  <c r="P36" i="41"/>
  <c r="L36" i="41"/>
  <c r="I36" i="41"/>
  <c r="E36" i="41"/>
  <c r="CH35" i="41"/>
  <c r="CD35" i="41"/>
  <c r="CA35" i="41"/>
  <c r="BW35" i="41"/>
  <c r="BT35" i="41"/>
  <c r="BP35" i="41"/>
  <c r="BM35" i="41"/>
  <c r="BI35" i="41"/>
  <c r="BF35" i="41"/>
  <c r="BB35" i="41"/>
  <c r="AY35" i="41"/>
  <c r="AU35" i="41"/>
  <c r="AR35" i="41"/>
  <c r="AN35" i="41"/>
  <c r="AK35" i="41"/>
  <c r="AG35" i="41"/>
  <c r="AD35" i="41"/>
  <c r="Z35" i="41"/>
  <c r="W35" i="41"/>
  <c r="S35" i="41"/>
  <c r="P35" i="41"/>
  <c r="L35" i="41"/>
  <c r="I35" i="41"/>
  <c r="E35" i="41"/>
  <c r="CH34" i="41"/>
  <c r="CD34" i="41"/>
  <c r="CA34" i="41"/>
  <c r="BW34" i="41"/>
  <c r="BT34" i="41"/>
  <c r="BP34" i="41"/>
  <c r="BM34" i="41"/>
  <c r="BI34" i="41"/>
  <c r="BF34" i="41"/>
  <c r="BB34" i="41"/>
  <c r="AY34" i="41"/>
  <c r="AU34" i="41"/>
  <c r="AR34" i="41"/>
  <c r="AN34" i="41"/>
  <c r="AK34" i="41"/>
  <c r="AG34" i="41"/>
  <c r="AD34" i="41"/>
  <c r="Z34" i="41"/>
  <c r="W34" i="41"/>
  <c r="S34" i="41"/>
  <c r="P34" i="41"/>
  <c r="L34" i="41"/>
  <c r="I34" i="41"/>
  <c r="E34" i="41"/>
  <c r="CC33" i="41"/>
  <c r="CB33" i="41"/>
  <c r="CD33" i="41"/>
  <c r="BW33" i="41"/>
  <c r="BV33" i="41"/>
  <c r="BU33" i="41"/>
  <c r="CA33" i="41"/>
  <c r="BP33" i="41"/>
  <c r="BO33" i="41"/>
  <c r="BO86" i="41" s="1"/>
  <c r="BN33" i="41"/>
  <c r="BT33" i="41"/>
  <c r="BH33" i="41"/>
  <c r="BG33" i="41"/>
  <c r="BM33" i="41" s="1"/>
  <c r="BA33" i="41"/>
  <c r="AZ33" i="41"/>
  <c r="AT33" i="41"/>
  <c r="AS33" i="41"/>
  <c r="AU33" i="41" s="1"/>
  <c r="AY33" i="41"/>
  <c r="AM33" i="41"/>
  <c r="AL33" i="41"/>
  <c r="AN33" i="41" s="1"/>
  <c r="AF33" i="41"/>
  <c r="AE33" i="41"/>
  <c r="AK33" i="41"/>
  <c r="Y33" i="41"/>
  <c r="X33" i="41"/>
  <c r="Z33" i="41"/>
  <c r="S33" i="41"/>
  <c r="R33" i="41"/>
  <c r="Q33" i="41"/>
  <c r="W33" i="41"/>
  <c r="L33" i="41"/>
  <c r="K33" i="41"/>
  <c r="J33" i="41"/>
  <c r="P33" i="41"/>
  <c r="D33" i="41"/>
  <c r="C33" i="41"/>
  <c r="CH32" i="41"/>
  <c r="CD32" i="41"/>
  <c r="CA32" i="41"/>
  <c r="BW32" i="41"/>
  <c r="BT32" i="41"/>
  <c r="BP32" i="41"/>
  <c r="BM32" i="41"/>
  <c r="BI32" i="41"/>
  <c r="BF32" i="41"/>
  <c r="BB32" i="41"/>
  <c r="AY32" i="41"/>
  <c r="AU32" i="41"/>
  <c r="AR32" i="41"/>
  <c r="AN32" i="41"/>
  <c r="AK32" i="41"/>
  <c r="AG32" i="41"/>
  <c r="AD32" i="41"/>
  <c r="Z32" i="41"/>
  <c r="W32" i="41"/>
  <c r="S32" i="41"/>
  <c r="P32" i="41"/>
  <c r="L32" i="41"/>
  <c r="I32" i="41"/>
  <c r="E32" i="41"/>
  <c r="CH31" i="41"/>
  <c r="CD31" i="41"/>
  <c r="CA31" i="41"/>
  <c r="BW31" i="41"/>
  <c r="BT31" i="41"/>
  <c r="BP31" i="41"/>
  <c r="BM31" i="41"/>
  <c r="BI31" i="41"/>
  <c r="BF31" i="41"/>
  <c r="BB31" i="41"/>
  <c r="AY31" i="41"/>
  <c r="AU31" i="41"/>
  <c r="AR31" i="41"/>
  <c r="AN31" i="41"/>
  <c r="AK31" i="41"/>
  <c r="AG31" i="41"/>
  <c r="AD31" i="41"/>
  <c r="Z31" i="41"/>
  <c r="W31" i="41"/>
  <c r="S31" i="41"/>
  <c r="P31" i="41"/>
  <c r="L31" i="41"/>
  <c r="I31" i="41"/>
  <c r="E31" i="41"/>
  <c r="CH30" i="41"/>
  <c r="CD30" i="41"/>
  <c r="CA30" i="41"/>
  <c r="BW30" i="41"/>
  <c r="BT30" i="41"/>
  <c r="BP30" i="41"/>
  <c r="BM30" i="41"/>
  <c r="BI30" i="41"/>
  <c r="BF30" i="41"/>
  <c r="BB30" i="41"/>
  <c r="AY30" i="41"/>
  <c r="AU30" i="41"/>
  <c r="AR30" i="41"/>
  <c r="AN30" i="41"/>
  <c r="AK30" i="41"/>
  <c r="AG30" i="41"/>
  <c r="AD30" i="41"/>
  <c r="Z30" i="41"/>
  <c r="W30" i="41"/>
  <c r="S30" i="41"/>
  <c r="P30" i="41"/>
  <c r="L30" i="41"/>
  <c r="I30" i="41"/>
  <c r="E30" i="41"/>
  <c r="CH29" i="41"/>
  <c r="CD29" i="41"/>
  <c r="CA29" i="41"/>
  <c r="BW29" i="41"/>
  <c r="BT29" i="41"/>
  <c r="BP29" i="41"/>
  <c r="BM29" i="41"/>
  <c r="BI29" i="41"/>
  <c r="BF29" i="41"/>
  <c r="BB29" i="41"/>
  <c r="AY29" i="41"/>
  <c r="AU29" i="41"/>
  <c r="AR29" i="41"/>
  <c r="AN29" i="41"/>
  <c r="AK29" i="41"/>
  <c r="AG29" i="41"/>
  <c r="AD29" i="41"/>
  <c r="Z29" i="41"/>
  <c r="W29" i="41"/>
  <c r="S29" i="41"/>
  <c r="P29" i="41"/>
  <c r="L29" i="41"/>
  <c r="I29" i="41"/>
  <c r="E29" i="41"/>
  <c r="CH28" i="41"/>
  <c r="CD28" i="41"/>
  <c r="CA28" i="41"/>
  <c r="BW28" i="41"/>
  <c r="BT28" i="41"/>
  <c r="BP28" i="41"/>
  <c r="BM28" i="41"/>
  <c r="BI28" i="41"/>
  <c r="BF28" i="41"/>
  <c r="BB28" i="41"/>
  <c r="AY28" i="41"/>
  <c r="AU28" i="41"/>
  <c r="AR28" i="41"/>
  <c r="AN28" i="41"/>
  <c r="AK28" i="41"/>
  <c r="AG28" i="41"/>
  <c r="AD28" i="41"/>
  <c r="Z28" i="41"/>
  <c r="W28" i="41"/>
  <c r="S28" i="41"/>
  <c r="P28" i="41"/>
  <c r="L28" i="41"/>
  <c r="I28" i="41"/>
  <c r="E28" i="41"/>
  <c r="CH27" i="41"/>
  <c r="CD27" i="41"/>
  <c r="CA27" i="41"/>
  <c r="BW27" i="41"/>
  <c r="BT27" i="41"/>
  <c r="BP27" i="41"/>
  <c r="BM27" i="41"/>
  <c r="BI27" i="41"/>
  <c r="BF27" i="41"/>
  <c r="BB27" i="41"/>
  <c r="AY27" i="41"/>
  <c r="AU27" i="41"/>
  <c r="AR27" i="41"/>
  <c r="AN27" i="41"/>
  <c r="AK27" i="41"/>
  <c r="AG27" i="41"/>
  <c r="AD27" i="41"/>
  <c r="Z27" i="41"/>
  <c r="W27" i="41"/>
  <c r="S27" i="41"/>
  <c r="P27" i="41"/>
  <c r="L27" i="41"/>
  <c r="I27" i="41"/>
  <c r="E27" i="41"/>
  <c r="CH26" i="41"/>
  <c r="CD26" i="41"/>
  <c r="CA26" i="41"/>
  <c r="BW26" i="41"/>
  <c r="BT26" i="41"/>
  <c r="BP26" i="41"/>
  <c r="BM26" i="41"/>
  <c r="BI26" i="41"/>
  <c r="BF26" i="41"/>
  <c r="BB26" i="41"/>
  <c r="AY26" i="41"/>
  <c r="AU26" i="41"/>
  <c r="AR26" i="41"/>
  <c r="AN26" i="41"/>
  <c r="AK26" i="41"/>
  <c r="AG26" i="41"/>
  <c r="AD26" i="41"/>
  <c r="Z26" i="41"/>
  <c r="W26" i="41"/>
  <c r="S26" i="41"/>
  <c r="P26" i="41"/>
  <c r="L26" i="41"/>
  <c r="I26" i="41"/>
  <c r="E26" i="41"/>
  <c r="CH25" i="41"/>
  <c r="CD25" i="41"/>
  <c r="CA25" i="41"/>
  <c r="BW25" i="41"/>
  <c r="BT25" i="41"/>
  <c r="BP25" i="41"/>
  <c r="BM25" i="41"/>
  <c r="BI25" i="41"/>
  <c r="BF25" i="41"/>
  <c r="BB25" i="41"/>
  <c r="AY25" i="41"/>
  <c r="AU25" i="41"/>
  <c r="AR25" i="41"/>
  <c r="AN25" i="41"/>
  <c r="AK25" i="41"/>
  <c r="AG25" i="41"/>
  <c r="AD25" i="41"/>
  <c r="Z25" i="41"/>
  <c r="W25" i="41"/>
  <c r="S25" i="41"/>
  <c r="P25" i="41"/>
  <c r="L25" i="41"/>
  <c r="I25" i="41"/>
  <c r="E25" i="41"/>
  <c r="CH24" i="41"/>
  <c r="CD24" i="41"/>
  <c r="CA24" i="41"/>
  <c r="BW24" i="41"/>
  <c r="BT24" i="41"/>
  <c r="BP24" i="41"/>
  <c r="BM24" i="41"/>
  <c r="BI24" i="41"/>
  <c r="BF24" i="41"/>
  <c r="BB24" i="41"/>
  <c r="AY24" i="41"/>
  <c r="AU24" i="41"/>
  <c r="AR24" i="41"/>
  <c r="AN24" i="41"/>
  <c r="AK24" i="41"/>
  <c r="AG24" i="41"/>
  <c r="AD24" i="41"/>
  <c r="Z24" i="41"/>
  <c r="W24" i="41"/>
  <c r="S24" i="41"/>
  <c r="P24" i="41"/>
  <c r="L24" i="41"/>
  <c r="I24" i="41"/>
  <c r="E24" i="41"/>
  <c r="CH23" i="41"/>
  <c r="CD23" i="41"/>
  <c r="CA23" i="41"/>
  <c r="BW23" i="41"/>
  <c r="BT23" i="41"/>
  <c r="BP23" i="41"/>
  <c r="BM23" i="41"/>
  <c r="BI23" i="41"/>
  <c r="BF23" i="41"/>
  <c r="BB23" i="41"/>
  <c r="AY23" i="41"/>
  <c r="AU23" i="41"/>
  <c r="AR23" i="41"/>
  <c r="AN23" i="41"/>
  <c r="AK23" i="41"/>
  <c r="AG23" i="41"/>
  <c r="AD23" i="41"/>
  <c r="Z23" i="41"/>
  <c r="W23" i="41"/>
  <c r="S23" i="41"/>
  <c r="P23" i="41"/>
  <c r="L23" i="41"/>
  <c r="I23" i="41"/>
  <c r="E23" i="41"/>
  <c r="CH22" i="41"/>
  <c r="CD22" i="41"/>
  <c r="CA22" i="41"/>
  <c r="BW22" i="41"/>
  <c r="BT22" i="41"/>
  <c r="BP22" i="41"/>
  <c r="BM22" i="41"/>
  <c r="BI22" i="41"/>
  <c r="BF22" i="41"/>
  <c r="BB22" i="41"/>
  <c r="AY22" i="41"/>
  <c r="AU22" i="41"/>
  <c r="AR22" i="41"/>
  <c r="AN22" i="41"/>
  <c r="AK22" i="41"/>
  <c r="AG22" i="41"/>
  <c r="AD22" i="41"/>
  <c r="Z22" i="41"/>
  <c r="W22" i="41"/>
  <c r="S22" i="41"/>
  <c r="P22" i="41"/>
  <c r="L22" i="41"/>
  <c r="I22" i="41"/>
  <c r="E22" i="41"/>
  <c r="CH21" i="41"/>
  <c r="CD21" i="41"/>
  <c r="CA21" i="41"/>
  <c r="BW21" i="41"/>
  <c r="BT21" i="41"/>
  <c r="BP21" i="41"/>
  <c r="BM21" i="41"/>
  <c r="BI21" i="41"/>
  <c r="BF21" i="41"/>
  <c r="BB21" i="41"/>
  <c r="AY21" i="41"/>
  <c r="AU21" i="41"/>
  <c r="AR21" i="41"/>
  <c r="AN21" i="41"/>
  <c r="AK21" i="41"/>
  <c r="AG21" i="41"/>
  <c r="AD21" i="41"/>
  <c r="Z21" i="41"/>
  <c r="W21" i="41"/>
  <c r="S21" i="41"/>
  <c r="P21" i="41"/>
  <c r="L21" i="41"/>
  <c r="I21" i="41"/>
  <c r="E21" i="41"/>
  <c r="CC20" i="41"/>
  <c r="CB20" i="41"/>
  <c r="CH20" i="41" s="1"/>
  <c r="CD20" i="41"/>
  <c r="BV20" i="41"/>
  <c r="BU20" i="41"/>
  <c r="BO20" i="41"/>
  <c r="BN20" i="41"/>
  <c r="BT20" i="41"/>
  <c r="BH20" i="41"/>
  <c r="BG20" i="41"/>
  <c r="BA20" i="41"/>
  <c r="AZ20" i="41"/>
  <c r="BF20" i="41" s="1"/>
  <c r="BB20" i="41"/>
  <c r="AT20" i="41"/>
  <c r="AS20" i="41"/>
  <c r="AM20" i="41"/>
  <c r="AL20" i="41"/>
  <c r="AN20" i="41" s="1"/>
  <c r="AR20" i="41"/>
  <c r="AF20" i="41"/>
  <c r="AE20" i="41"/>
  <c r="AG20" i="41"/>
  <c r="Y20" i="41"/>
  <c r="Y86" i="41" s="1"/>
  <c r="X20" i="41"/>
  <c r="Z20" i="41"/>
  <c r="S20" i="41"/>
  <c r="R20" i="41"/>
  <c r="R86" i="41" s="1"/>
  <c r="Q20" i="41"/>
  <c r="W20" i="41"/>
  <c r="L20" i="41"/>
  <c r="K20" i="41"/>
  <c r="J20" i="41"/>
  <c r="P20" i="41"/>
  <c r="I20" i="41"/>
  <c r="D20" i="41"/>
  <c r="C20" i="41"/>
  <c r="E20" i="41"/>
  <c r="CH19" i="41"/>
  <c r="CD19" i="41"/>
  <c r="CA19" i="41"/>
  <c r="BW19" i="41"/>
  <c r="BT19" i="41"/>
  <c r="BP19" i="41"/>
  <c r="BM19" i="41"/>
  <c r="BI19" i="41"/>
  <c r="BF19" i="41"/>
  <c r="BB19" i="41"/>
  <c r="AY19" i="41"/>
  <c r="AU19" i="41"/>
  <c r="AR19" i="41"/>
  <c r="AN19" i="41"/>
  <c r="AK19" i="41"/>
  <c r="AG19" i="41"/>
  <c r="AD19" i="41"/>
  <c r="Z19" i="41"/>
  <c r="W19" i="41"/>
  <c r="S19" i="41"/>
  <c r="P19" i="41"/>
  <c r="L19" i="41"/>
  <c r="I19" i="41"/>
  <c r="E19" i="41"/>
  <c r="CH18" i="41"/>
  <c r="CD18" i="41"/>
  <c r="CA18" i="41"/>
  <c r="BW18" i="41"/>
  <c r="BT18" i="41"/>
  <c r="BP18" i="41"/>
  <c r="BM18" i="41"/>
  <c r="BI18" i="41"/>
  <c r="BF18" i="41"/>
  <c r="BB18" i="41"/>
  <c r="AY18" i="41"/>
  <c r="AU18" i="41"/>
  <c r="AR18" i="41"/>
  <c r="AN18" i="41"/>
  <c r="AK18" i="41"/>
  <c r="AG18" i="41"/>
  <c r="AD18" i="41"/>
  <c r="Z18" i="41"/>
  <c r="W18" i="41"/>
  <c r="S18" i="41"/>
  <c r="P18" i="41"/>
  <c r="L18" i="41"/>
  <c r="I18" i="41"/>
  <c r="E18" i="41"/>
  <c r="CH17" i="41"/>
  <c r="CD17" i="41"/>
  <c r="CA17" i="41"/>
  <c r="BW17" i="41"/>
  <c r="BT17" i="41"/>
  <c r="BP17" i="41"/>
  <c r="BM17" i="41"/>
  <c r="BI17" i="41"/>
  <c r="BF17" i="41"/>
  <c r="BB17" i="41"/>
  <c r="AY17" i="41"/>
  <c r="AU17" i="41"/>
  <c r="AR17" i="41"/>
  <c r="AN17" i="41"/>
  <c r="AK17" i="41"/>
  <c r="AG17" i="41"/>
  <c r="AD17" i="41"/>
  <c r="Z17" i="41"/>
  <c r="W17" i="41"/>
  <c r="S17" i="41"/>
  <c r="P17" i="41"/>
  <c r="L17" i="41"/>
  <c r="I17" i="41"/>
  <c r="E17" i="41"/>
  <c r="CH16" i="41"/>
  <c r="CD16" i="41"/>
  <c r="CA16" i="41"/>
  <c r="BW16" i="41"/>
  <c r="BT16" i="41"/>
  <c r="BP16" i="41"/>
  <c r="BM16" i="41"/>
  <c r="BI16" i="41"/>
  <c r="BF16" i="41"/>
  <c r="BB16" i="41"/>
  <c r="AY16" i="41"/>
  <c r="AU16" i="41"/>
  <c r="AR16" i="41"/>
  <c r="AN16" i="41"/>
  <c r="AK16" i="41"/>
  <c r="AG16" i="41"/>
  <c r="AD16" i="41"/>
  <c r="Z16" i="41"/>
  <c r="W16" i="41"/>
  <c r="S16" i="41"/>
  <c r="P16" i="41"/>
  <c r="L16" i="41"/>
  <c r="I16" i="41"/>
  <c r="E16" i="41"/>
  <c r="CH15" i="41"/>
  <c r="CD15" i="41"/>
  <c r="CA15" i="41"/>
  <c r="BW15" i="41"/>
  <c r="BT15" i="41"/>
  <c r="BP15" i="41"/>
  <c r="BM15" i="41"/>
  <c r="BI15" i="41"/>
  <c r="BF15" i="41"/>
  <c r="BB15" i="41"/>
  <c r="AY15" i="41"/>
  <c r="AU15" i="41"/>
  <c r="AR15" i="41"/>
  <c r="AN15" i="41"/>
  <c r="AK15" i="41"/>
  <c r="AG15" i="41"/>
  <c r="AD15" i="41"/>
  <c r="Z15" i="41"/>
  <c r="W15" i="41"/>
  <c r="S15" i="41"/>
  <c r="P15" i="41"/>
  <c r="L15" i="41"/>
  <c r="I15" i="41"/>
  <c r="E15" i="41"/>
  <c r="CH14" i="41"/>
  <c r="CD14" i="41"/>
  <c r="CA14" i="41"/>
  <c r="BW14" i="41"/>
  <c r="BT14" i="41"/>
  <c r="BP14" i="41"/>
  <c r="BM14" i="41"/>
  <c r="BI14" i="41"/>
  <c r="BF14" i="41"/>
  <c r="BB14" i="41"/>
  <c r="AY14" i="41"/>
  <c r="AU14" i="41"/>
  <c r="AR14" i="41"/>
  <c r="AN14" i="41"/>
  <c r="AK14" i="41"/>
  <c r="AG14" i="41"/>
  <c r="AD14" i="41"/>
  <c r="Z14" i="41"/>
  <c r="W14" i="41"/>
  <c r="S14" i="41"/>
  <c r="P14" i="41"/>
  <c r="L14" i="41"/>
  <c r="I14" i="41"/>
  <c r="E14" i="41"/>
  <c r="CH13" i="41"/>
  <c r="CD13" i="41"/>
  <c r="CA13" i="41"/>
  <c r="BW13" i="41"/>
  <c r="BT13" i="41"/>
  <c r="BP13" i="41"/>
  <c r="BM13" i="41"/>
  <c r="BI13" i="41"/>
  <c r="BF13" i="41"/>
  <c r="BB13" i="41"/>
  <c r="AY13" i="41"/>
  <c r="AU13" i="41"/>
  <c r="AR13" i="41"/>
  <c r="AN13" i="41"/>
  <c r="AK13" i="41"/>
  <c r="AG13" i="41"/>
  <c r="AD13" i="41"/>
  <c r="Z13" i="41"/>
  <c r="W13" i="41"/>
  <c r="S13" i="41"/>
  <c r="P13" i="41"/>
  <c r="L13" i="41"/>
  <c r="I13" i="41"/>
  <c r="E13" i="41"/>
  <c r="CH12" i="41"/>
  <c r="CD12" i="41"/>
  <c r="CA12" i="41"/>
  <c r="BW12" i="41"/>
  <c r="BT12" i="41"/>
  <c r="BP12" i="41"/>
  <c r="BM12" i="41"/>
  <c r="BI12" i="41"/>
  <c r="BF12" i="41"/>
  <c r="BB12" i="41"/>
  <c r="AY12" i="41"/>
  <c r="AU12" i="41"/>
  <c r="AR12" i="41"/>
  <c r="AN12" i="41"/>
  <c r="AK12" i="41"/>
  <c r="AG12" i="41"/>
  <c r="AD12" i="41"/>
  <c r="Z12" i="41"/>
  <c r="W12" i="41"/>
  <c r="S12" i="41"/>
  <c r="P12" i="41"/>
  <c r="L12" i="41"/>
  <c r="I12" i="41"/>
  <c r="E12" i="41"/>
  <c r="CH11" i="41"/>
  <c r="CD11" i="41"/>
  <c r="CA11" i="41"/>
  <c r="BW11" i="41"/>
  <c r="BT11" i="41"/>
  <c r="BP11" i="41"/>
  <c r="BM11" i="41"/>
  <c r="BI11" i="41"/>
  <c r="BF11" i="41"/>
  <c r="BB11" i="41"/>
  <c r="AY11" i="41"/>
  <c r="AU11" i="41"/>
  <c r="AR11" i="41"/>
  <c r="AN11" i="41"/>
  <c r="AK11" i="41"/>
  <c r="AG11" i="41"/>
  <c r="AD11" i="41"/>
  <c r="Z11" i="41"/>
  <c r="W11" i="41"/>
  <c r="S11" i="41"/>
  <c r="P11" i="41"/>
  <c r="L11" i="41"/>
  <c r="I11" i="41"/>
  <c r="E11" i="41"/>
  <c r="CH10" i="41"/>
  <c r="CD10" i="41"/>
  <c r="CA10" i="41"/>
  <c r="BW10" i="41"/>
  <c r="BT10" i="41"/>
  <c r="BP10" i="41"/>
  <c r="BM10" i="41"/>
  <c r="BI10" i="41"/>
  <c r="BF10" i="41"/>
  <c r="BB10" i="41"/>
  <c r="AY10" i="41"/>
  <c r="AU10" i="41"/>
  <c r="AR10" i="41"/>
  <c r="AN10" i="41"/>
  <c r="AK10" i="41"/>
  <c r="AG10" i="41"/>
  <c r="AD10" i="41"/>
  <c r="Z10" i="41"/>
  <c r="W10" i="41"/>
  <c r="S10" i="41"/>
  <c r="P10" i="41"/>
  <c r="L10" i="41"/>
  <c r="I10" i="41"/>
  <c r="E10" i="41"/>
  <c r="CH9" i="41"/>
  <c r="CD9" i="41"/>
  <c r="CA9" i="41"/>
  <c r="BW9" i="41"/>
  <c r="BT9" i="41"/>
  <c r="BP9" i="41"/>
  <c r="BM9" i="41"/>
  <c r="BI9" i="41"/>
  <c r="BF9" i="41"/>
  <c r="BB9" i="41"/>
  <c r="AY9" i="41"/>
  <c r="AU9" i="41"/>
  <c r="AR9" i="41"/>
  <c r="AN9" i="41"/>
  <c r="AK9" i="41"/>
  <c r="AG9" i="41"/>
  <c r="AD9" i="41"/>
  <c r="Z9" i="41"/>
  <c r="W9" i="41"/>
  <c r="S9" i="41"/>
  <c r="P9" i="41"/>
  <c r="L9" i="41"/>
  <c r="I9" i="41"/>
  <c r="E9" i="41"/>
  <c r="CH8" i="41"/>
  <c r="CD8" i="41"/>
  <c r="CA8" i="41"/>
  <c r="BW8" i="41"/>
  <c r="BT8" i="41"/>
  <c r="BP8" i="41"/>
  <c r="BM8" i="41"/>
  <c r="BI8" i="41"/>
  <c r="BF8" i="41"/>
  <c r="BB8" i="41"/>
  <c r="AY8" i="41"/>
  <c r="AU8" i="41"/>
  <c r="AR8" i="41"/>
  <c r="AN8" i="41"/>
  <c r="AK8" i="41"/>
  <c r="AG8" i="41"/>
  <c r="AD8" i="41"/>
  <c r="Z8" i="41"/>
  <c r="W8" i="41"/>
  <c r="S8" i="41"/>
  <c r="P8" i="41"/>
  <c r="L8" i="41"/>
  <c r="I8" i="41"/>
  <c r="E8" i="41"/>
  <c r="AD20" i="41"/>
  <c r="AK20" i="41"/>
  <c r="AD33" i="41"/>
  <c r="CH33" i="41"/>
  <c r="BF46" i="41"/>
  <c r="AD59" i="41"/>
  <c r="CH59" i="41"/>
  <c r="AD72" i="41"/>
  <c r="BF72" i="41"/>
  <c r="AD85" i="41"/>
  <c r="CH85" i="41"/>
  <c r="AG33" i="41"/>
  <c r="BI33" i="41"/>
  <c r="E46" i="41"/>
  <c r="BI46" i="41"/>
  <c r="AG59" i="41"/>
  <c r="E72" i="41"/>
  <c r="AG72" i="41"/>
  <c r="BI72" i="41"/>
  <c r="AG85" i="41"/>
  <c r="R9" i="18"/>
  <c r="AS86" i="41"/>
  <c r="K86" i="41"/>
  <c r="I8" i="40"/>
  <c r="BB12" i="40"/>
  <c r="BW9" i="40"/>
  <c r="BW10" i="40"/>
  <c r="BW11" i="40"/>
  <c r="BW12" i="40"/>
  <c r="BW13" i="40"/>
  <c r="BW14" i="40"/>
  <c r="BW15" i="40"/>
  <c r="BW16" i="40"/>
  <c r="BW17" i="40"/>
  <c r="BW18" i="40"/>
  <c r="BW19" i="40"/>
  <c r="BW21" i="40"/>
  <c r="BW22" i="40"/>
  <c r="BW23" i="40"/>
  <c r="BW24" i="40"/>
  <c r="BW25" i="40"/>
  <c r="BW26" i="40"/>
  <c r="BW27" i="40"/>
  <c r="BW28" i="40"/>
  <c r="BW29" i="40"/>
  <c r="BW30" i="40"/>
  <c r="BW31" i="40"/>
  <c r="BW32" i="40"/>
  <c r="BW34" i="40"/>
  <c r="BW35" i="40"/>
  <c r="BW36" i="40"/>
  <c r="BW37" i="40"/>
  <c r="BW38" i="40"/>
  <c r="BW39" i="40"/>
  <c r="BW40" i="40"/>
  <c r="BW41" i="40"/>
  <c r="BW42" i="40"/>
  <c r="BW43" i="40"/>
  <c r="BW44" i="40"/>
  <c r="BW45" i="40"/>
  <c r="BW47" i="40"/>
  <c r="BW48" i="40"/>
  <c r="BW49" i="40"/>
  <c r="BW50" i="40"/>
  <c r="BW51" i="40"/>
  <c r="BW52" i="40"/>
  <c r="BW53" i="40"/>
  <c r="BW54" i="40"/>
  <c r="BW55" i="40"/>
  <c r="BW56" i="40"/>
  <c r="BW57" i="40"/>
  <c r="BW58" i="40"/>
  <c r="BW60" i="40"/>
  <c r="BW61" i="40"/>
  <c r="BW62" i="40"/>
  <c r="BW63" i="40"/>
  <c r="BW64" i="40"/>
  <c r="BW65" i="40"/>
  <c r="BW66" i="40"/>
  <c r="BW67" i="40"/>
  <c r="BW68" i="40"/>
  <c r="BW69" i="40"/>
  <c r="BW70" i="40"/>
  <c r="BW71" i="40"/>
  <c r="BW73" i="40"/>
  <c r="BW74" i="40"/>
  <c r="BW75" i="40"/>
  <c r="BW76" i="40"/>
  <c r="BW77" i="40"/>
  <c r="BW78" i="40"/>
  <c r="BW79" i="40"/>
  <c r="BW80" i="40"/>
  <c r="BW81" i="40"/>
  <c r="BW82" i="40"/>
  <c r="BW83" i="40"/>
  <c r="BW84" i="40"/>
  <c r="BW8" i="40"/>
  <c r="BP9" i="40"/>
  <c r="BP10" i="40"/>
  <c r="BP11" i="40"/>
  <c r="BP12" i="40"/>
  <c r="BP13" i="40"/>
  <c r="BP14" i="40"/>
  <c r="BP15" i="40"/>
  <c r="BP16" i="40"/>
  <c r="BP17" i="40"/>
  <c r="BP18" i="40"/>
  <c r="BP19" i="40"/>
  <c r="BP21" i="40"/>
  <c r="BP22" i="40"/>
  <c r="BP23" i="40"/>
  <c r="BP24" i="40"/>
  <c r="BP25" i="40"/>
  <c r="BP26" i="40"/>
  <c r="BP27" i="40"/>
  <c r="BP28" i="40"/>
  <c r="BP29" i="40"/>
  <c r="BP30" i="40"/>
  <c r="BP31" i="40"/>
  <c r="BP32" i="40"/>
  <c r="BP34" i="40"/>
  <c r="BP35" i="40"/>
  <c r="BP36" i="40"/>
  <c r="BP37" i="40"/>
  <c r="BP38" i="40"/>
  <c r="BP39" i="40"/>
  <c r="BP40" i="40"/>
  <c r="BP41" i="40"/>
  <c r="BP42" i="40"/>
  <c r="BP43" i="40"/>
  <c r="BP44" i="40"/>
  <c r="BP45" i="40"/>
  <c r="BP47" i="40"/>
  <c r="BP48" i="40"/>
  <c r="BP49" i="40"/>
  <c r="BP50" i="40"/>
  <c r="BP51" i="40"/>
  <c r="BP52" i="40"/>
  <c r="BP53" i="40"/>
  <c r="BP54" i="40"/>
  <c r="BP55" i="40"/>
  <c r="BP56" i="40"/>
  <c r="BP57" i="40"/>
  <c r="BP58" i="40"/>
  <c r="BP60" i="40"/>
  <c r="BP61" i="40"/>
  <c r="BP62" i="40"/>
  <c r="BP63" i="40"/>
  <c r="BP64" i="40"/>
  <c r="BP65" i="40"/>
  <c r="BP66" i="40"/>
  <c r="BP67" i="40"/>
  <c r="BP68" i="40"/>
  <c r="BP69" i="40"/>
  <c r="BP70" i="40"/>
  <c r="BP71" i="40"/>
  <c r="BP73" i="40"/>
  <c r="BP74" i="40"/>
  <c r="BP75" i="40"/>
  <c r="BP76" i="40"/>
  <c r="BP77" i="40"/>
  <c r="BP78" i="40"/>
  <c r="BP79" i="40"/>
  <c r="BP80" i="40"/>
  <c r="BP81" i="40"/>
  <c r="BP82" i="40"/>
  <c r="BP83" i="40"/>
  <c r="BP84" i="40"/>
  <c r="BP8" i="40"/>
  <c r="BI9" i="40"/>
  <c r="BI10" i="40"/>
  <c r="BI11" i="40"/>
  <c r="BI12" i="40"/>
  <c r="BI13" i="40"/>
  <c r="BI14" i="40"/>
  <c r="BI15" i="40"/>
  <c r="BI16" i="40"/>
  <c r="BI17" i="40"/>
  <c r="BI18" i="40"/>
  <c r="BI19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" i="40"/>
  <c r="BB9" i="40"/>
  <c r="BB10" i="40"/>
  <c r="BB11" i="40"/>
  <c r="BB13" i="40"/>
  <c r="BB14" i="40"/>
  <c r="BB15" i="40"/>
  <c r="BB16" i="40"/>
  <c r="BB17" i="40"/>
  <c r="BB18" i="40"/>
  <c r="BB19" i="40"/>
  <c r="BB21" i="40"/>
  <c r="BB22" i="40"/>
  <c r="BB23" i="40"/>
  <c r="BB24" i="40"/>
  <c r="BB25" i="40"/>
  <c r="BB26" i="40"/>
  <c r="BB27" i="40"/>
  <c r="BB28" i="40"/>
  <c r="BB29" i="40"/>
  <c r="BB30" i="40"/>
  <c r="BB31" i="40"/>
  <c r="BB32" i="40"/>
  <c r="BB34" i="40"/>
  <c r="BB35" i="40"/>
  <c r="BB36" i="40"/>
  <c r="BB37" i="40"/>
  <c r="BB38" i="40"/>
  <c r="BB39" i="40"/>
  <c r="BB40" i="40"/>
  <c r="BB41" i="40"/>
  <c r="BB42" i="40"/>
  <c r="BB43" i="40"/>
  <c r="BB44" i="40"/>
  <c r="BB45" i="40"/>
  <c r="BB47" i="40"/>
  <c r="BB48" i="40"/>
  <c r="BB49" i="40"/>
  <c r="BB50" i="40"/>
  <c r="BB51" i="40"/>
  <c r="BB52" i="40"/>
  <c r="BB53" i="40"/>
  <c r="BB54" i="40"/>
  <c r="BB55" i="40"/>
  <c r="BB56" i="40"/>
  <c r="BB57" i="40"/>
  <c r="BB58" i="40"/>
  <c r="BB60" i="40"/>
  <c r="BB61" i="40"/>
  <c r="BB62" i="40"/>
  <c r="BB63" i="40"/>
  <c r="BB64" i="40"/>
  <c r="BB65" i="40"/>
  <c r="BB66" i="40"/>
  <c r="BB67" i="40"/>
  <c r="BB68" i="40"/>
  <c r="BB69" i="40"/>
  <c r="BB70" i="40"/>
  <c r="BB71" i="40"/>
  <c r="BB73" i="40"/>
  <c r="BB74" i="40"/>
  <c r="BB75" i="40"/>
  <c r="BB76" i="40"/>
  <c r="BB77" i="40"/>
  <c r="BB78" i="40"/>
  <c r="BB79" i="40"/>
  <c r="BB80" i="40"/>
  <c r="BB81" i="40"/>
  <c r="BB82" i="40"/>
  <c r="BB83" i="40"/>
  <c r="BB84" i="40"/>
  <c r="BB8" i="40"/>
  <c r="AU9" i="40"/>
  <c r="AU10" i="40"/>
  <c r="AU11" i="40"/>
  <c r="AU12" i="40"/>
  <c r="AU13" i="40"/>
  <c r="AU14" i="40"/>
  <c r="AU15" i="40"/>
  <c r="AU16" i="40"/>
  <c r="AU17" i="40"/>
  <c r="AU18" i="40"/>
  <c r="AU19" i="40"/>
  <c r="AU21" i="40"/>
  <c r="AU22" i="40"/>
  <c r="AU23" i="40"/>
  <c r="AU24" i="40"/>
  <c r="AU25" i="40"/>
  <c r="AU26" i="40"/>
  <c r="AU27" i="40"/>
  <c r="AU28" i="40"/>
  <c r="AU29" i="40"/>
  <c r="AU30" i="40"/>
  <c r="AU31" i="40"/>
  <c r="AU32" i="40"/>
  <c r="AU34" i="40"/>
  <c r="AU35" i="40"/>
  <c r="AU36" i="40"/>
  <c r="AU37" i="40"/>
  <c r="AU38" i="40"/>
  <c r="AU39" i="40"/>
  <c r="AU40" i="40"/>
  <c r="AU41" i="40"/>
  <c r="AU42" i="40"/>
  <c r="AU43" i="40"/>
  <c r="AU44" i="40"/>
  <c r="AU45" i="40"/>
  <c r="AU47" i="40"/>
  <c r="AU48" i="40"/>
  <c r="AU49" i="40"/>
  <c r="AU50" i="40"/>
  <c r="AU51" i="40"/>
  <c r="AU52" i="40"/>
  <c r="AU53" i="40"/>
  <c r="AU54" i="40"/>
  <c r="AU55" i="40"/>
  <c r="AU56" i="40"/>
  <c r="AU57" i="40"/>
  <c r="AU58" i="40"/>
  <c r="AU60" i="40"/>
  <c r="AU61" i="40"/>
  <c r="AU62" i="40"/>
  <c r="AU63" i="40"/>
  <c r="AU64" i="40"/>
  <c r="AU65" i="40"/>
  <c r="AU66" i="40"/>
  <c r="AU67" i="40"/>
  <c r="AU68" i="40"/>
  <c r="AU69" i="40"/>
  <c r="AU70" i="40"/>
  <c r="AU71" i="40"/>
  <c r="AU73" i="40"/>
  <c r="AU74" i="40"/>
  <c r="AU75" i="40"/>
  <c r="AU76" i="40"/>
  <c r="AU77" i="40"/>
  <c r="AU78" i="40"/>
  <c r="AU79" i="40"/>
  <c r="AU80" i="40"/>
  <c r="AU81" i="40"/>
  <c r="AU82" i="40"/>
  <c r="AU83" i="40"/>
  <c r="AU84" i="40"/>
  <c r="AU8" i="40"/>
  <c r="AN9" i="40"/>
  <c r="AN10" i="40"/>
  <c r="AN11" i="40"/>
  <c r="AN12" i="40"/>
  <c r="AN13" i="40"/>
  <c r="AN14" i="40"/>
  <c r="AN15" i="40"/>
  <c r="AN16" i="40"/>
  <c r="AN17" i="40"/>
  <c r="AN18" i="40"/>
  <c r="AN19" i="40"/>
  <c r="AN21" i="40"/>
  <c r="AN22" i="40"/>
  <c r="AN23" i="40"/>
  <c r="AN24" i="40"/>
  <c r="AN25" i="40"/>
  <c r="AN26" i="40"/>
  <c r="AN27" i="40"/>
  <c r="AN28" i="40"/>
  <c r="AN29" i="40"/>
  <c r="AN30" i="40"/>
  <c r="AN31" i="40"/>
  <c r="AN32" i="40"/>
  <c r="AN34" i="40"/>
  <c r="AN35" i="40"/>
  <c r="AN36" i="40"/>
  <c r="AN37" i="40"/>
  <c r="AN38" i="40"/>
  <c r="AN39" i="40"/>
  <c r="AN40" i="40"/>
  <c r="AN41" i="40"/>
  <c r="AN42" i="40"/>
  <c r="AN43" i="40"/>
  <c r="AN44" i="40"/>
  <c r="AN45" i="40"/>
  <c r="AN47" i="40"/>
  <c r="AN48" i="40"/>
  <c r="AN49" i="40"/>
  <c r="AN50" i="40"/>
  <c r="AN51" i="40"/>
  <c r="AN52" i="40"/>
  <c r="AN53" i="40"/>
  <c r="AN54" i="40"/>
  <c r="AN55" i="40"/>
  <c r="AN56" i="40"/>
  <c r="AN57" i="40"/>
  <c r="AN58" i="40"/>
  <c r="AN60" i="40"/>
  <c r="AN61" i="40"/>
  <c r="AN62" i="40"/>
  <c r="AN63" i="40"/>
  <c r="AN64" i="40"/>
  <c r="AN65" i="40"/>
  <c r="AN66" i="40"/>
  <c r="AN67" i="40"/>
  <c r="AN68" i="40"/>
  <c r="AN69" i="40"/>
  <c r="AN70" i="40"/>
  <c r="AN71" i="40"/>
  <c r="AN73" i="40"/>
  <c r="AN74" i="40"/>
  <c r="AN75" i="40"/>
  <c r="AN76" i="40"/>
  <c r="AN77" i="40"/>
  <c r="AN78" i="40"/>
  <c r="AN79" i="40"/>
  <c r="AN80" i="40"/>
  <c r="AN81" i="40"/>
  <c r="AN82" i="40"/>
  <c r="AN83" i="40"/>
  <c r="AN84" i="40"/>
  <c r="AN8" i="40"/>
  <c r="AG9" i="40"/>
  <c r="AG10" i="40"/>
  <c r="AG11" i="40"/>
  <c r="AG12" i="40"/>
  <c r="AG13" i="40"/>
  <c r="AG14" i="40"/>
  <c r="AG15" i="40"/>
  <c r="AG16" i="40"/>
  <c r="AG17" i="40"/>
  <c r="AG18" i="40"/>
  <c r="AG19" i="40"/>
  <c r="AG21" i="40"/>
  <c r="AG22" i="40"/>
  <c r="AG23" i="40"/>
  <c r="AG24" i="40"/>
  <c r="AG25" i="40"/>
  <c r="AG26" i="40"/>
  <c r="AG27" i="40"/>
  <c r="AG28" i="40"/>
  <c r="AG29" i="40"/>
  <c r="AG30" i="40"/>
  <c r="AG31" i="40"/>
  <c r="AG32" i="40"/>
  <c r="AG34" i="40"/>
  <c r="AG35" i="40"/>
  <c r="AG36" i="40"/>
  <c r="AG37" i="40"/>
  <c r="AG38" i="40"/>
  <c r="AG39" i="40"/>
  <c r="AG40" i="40"/>
  <c r="AG41" i="40"/>
  <c r="AG42" i="40"/>
  <c r="AG43" i="40"/>
  <c r="AG44" i="40"/>
  <c r="AG45" i="40"/>
  <c r="AG47" i="40"/>
  <c r="AG48" i="40"/>
  <c r="AG49" i="40"/>
  <c r="AG50" i="40"/>
  <c r="AG51" i="40"/>
  <c r="AG52" i="40"/>
  <c r="AG53" i="40"/>
  <c r="AG54" i="40"/>
  <c r="AG55" i="40"/>
  <c r="AG56" i="40"/>
  <c r="AG57" i="40"/>
  <c r="AG58" i="40"/>
  <c r="AG60" i="40"/>
  <c r="AG61" i="40"/>
  <c r="AG62" i="40"/>
  <c r="AG63" i="40"/>
  <c r="AG64" i="40"/>
  <c r="AG65" i="40"/>
  <c r="AG66" i="40"/>
  <c r="AG67" i="40"/>
  <c r="AG68" i="40"/>
  <c r="AG69" i="40"/>
  <c r="AG70" i="40"/>
  <c r="AG71" i="40"/>
  <c r="AG73" i="40"/>
  <c r="AG74" i="40"/>
  <c r="AG75" i="40"/>
  <c r="AG76" i="40"/>
  <c r="AG77" i="40"/>
  <c r="AG78" i="40"/>
  <c r="AG79" i="40"/>
  <c r="AG80" i="40"/>
  <c r="AG81" i="40"/>
  <c r="AG82" i="40"/>
  <c r="AG83" i="40"/>
  <c r="AG84" i="40"/>
  <c r="AG8" i="40"/>
  <c r="S25" i="40"/>
  <c r="Z9" i="40"/>
  <c r="Z10" i="40"/>
  <c r="Z11" i="40"/>
  <c r="Z12" i="40"/>
  <c r="Z13" i="40"/>
  <c r="Z14" i="40"/>
  <c r="Z15" i="40"/>
  <c r="Z16" i="40"/>
  <c r="Z17" i="40"/>
  <c r="Z18" i="40"/>
  <c r="Z19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4" i="40"/>
  <c r="Z35" i="40"/>
  <c r="Z36" i="40"/>
  <c r="Z37" i="40"/>
  <c r="Z38" i="40"/>
  <c r="Z39" i="40"/>
  <c r="Z40" i="40"/>
  <c r="Z41" i="40"/>
  <c r="Z42" i="40"/>
  <c r="Z43" i="40"/>
  <c r="Z44" i="40"/>
  <c r="Z45" i="40"/>
  <c r="Z47" i="40"/>
  <c r="Z48" i="40"/>
  <c r="Z49" i="40"/>
  <c r="Z50" i="40"/>
  <c r="Z51" i="40"/>
  <c r="Z52" i="40"/>
  <c r="Z53" i="40"/>
  <c r="Z54" i="40"/>
  <c r="Z55" i="40"/>
  <c r="Z56" i="40"/>
  <c r="Z57" i="40"/>
  <c r="Z58" i="40"/>
  <c r="Z60" i="40"/>
  <c r="Z61" i="40"/>
  <c r="Z62" i="40"/>
  <c r="Z63" i="40"/>
  <c r="Z64" i="40"/>
  <c r="Z65" i="40"/>
  <c r="Z66" i="40"/>
  <c r="Z67" i="40"/>
  <c r="Z68" i="40"/>
  <c r="Z69" i="40"/>
  <c r="Z70" i="40"/>
  <c r="Z71" i="40"/>
  <c r="Z73" i="40"/>
  <c r="Z74" i="40"/>
  <c r="Z75" i="40"/>
  <c r="Z76" i="40"/>
  <c r="Z77" i="40"/>
  <c r="Z78" i="40"/>
  <c r="Z79" i="40"/>
  <c r="Z80" i="40"/>
  <c r="Z81" i="40"/>
  <c r="Z82" i="40"/>
  <c r="Z83" i="40"/>
  <c r="Z84" i="40"/>
  <c r="Z8" i="40"/>
  <c r="S9" i="40"/>
  <c r="S10" i="40"/>
  <c r="S11" i="40"/>
  <c r="S12" i="40"/>
  <c r="S13" i="40"/>
  <c r="S14" i="40"/>
  <c r="S15" i="40"/>
  <c r="S16" i="40"/>
  <c r="S17" i="40"/>
  <c r="S18" i="40"/>
  <c r="S19" i="40"/>
  <c r="S21" i="40"/>
  <c r="S22" i="40"/>
  <c r="S23" i="40"/>
  <c r="S24" i="40"/>
  <c r="S26" i="40"/>
  <c r="S27" i="40"/>
  <c r="S28" i="40"/>
  <c r="S29" i="40"/>
  <c r="S30" i="40"/>
  <c r="S31" i="40"/>
  <c r="S32" i="40"/>
  <c r="S34" i="40"/>
  <c r="S35" i="40"/>
  <c r="S36" i="40"/>
  <c r="S37" i="40"/>
  <c r="S38" i="40"/>
  <c r="S39" i="40"/>
  <c r="S40" i="40"/>
  <c r="S41" i="40"/>
  <c r="S42" i="40"/>
  <c r="S43" i="40"/>
  <c r="S44" i="40"/>
  <c r="S45" i="40"/>
  <c r="S47" i="40"/>
  <c r="S48" i="40"/>
  <c r="S49" i="40"/>
  <c r="S50" i="40"/>
  <c r="S51" i="40"/>
  <c r="S52" i="40"/>
  <c r="S53" i="40"/>
  <c r="S54" i="40"/>
  <c r="S55" i="40"/>
  <c r="S56" i="40"/>
  <c r="S57" i="40"/>
  <c r="S58" i="40"/>
  <c r="S60" i="40"/>
  <c r="S61" i="40"/>
  <c r="S62" i="40"/>
  <c r="S63" i="40"/>
  <c r="S64" i="40"/>
  <c r="S65" i="40"/>
  <c r="S66" i="40"/>
  <c r="S67" i="40"/>
  <c r="S68" i="40"/>
  <c r="S69" i="40"/>
  <c r="S70" i="40"/>
  <c r="S71" i="40"/>
  <c r="S73" i="40"/>
  <c r="S74" i="40"/>
  <c r="S75" i="40"/>
  <c r="S76" i="40"/>
  <c r="S77" i="40"/>
  <c r="S78" i="40"/>
  <c r="S79" i="40"/>
  <c r="S80" i="40"/>
  <c r="S81" i="40"/>
  <c r="S82" i="40"/>
  <c r="S83" i="40"/>
  <c r="S84" i="40"/>
  <c r="S8" i="40"/>
  <c r="L9" i="40"/>
  <c r="L10" i="40"/>
  <c r="L11" i="40"/>
  <c r="L12" i="40"/>
  <c r="L13" i="40"/>
  <c r="L14" i="40"/>
  <c r="L15" i="40"/>
  <c r="L16" i="40"/>
  <c r="L17" i="40"/>
  <c r="L18" i="40"/>
  <c r="L19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3" i="40"/>
  <c r="L74" i="40"/>
  <c r="L75" i="40"/>
  <c r="L76" i="40"/>
  <c r="L77" i="40"/>
  <c r="L78" i="40"/>
  <c r="L79" i="40"/>
  <c r="L80" i="40"/>
  <c r="L81" i="40"/>
  <c r="L82" i="40"/>
  <c r="L83" i="40"/>
  <c r="L84" i="40"/>
  <c r="L8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9" i="40"/>
  <c r="E10" i="40"/>
  <c r="E11" i="40"/>
  <c r="E12" i="40"/>
  <c r="E13" i="40"/>
  <c r="E14" i="40"/>
  <c r="E15" i="40"/>
  <c r="E16" i="40"/>
  <c r="E17" i="40"/>
  <c r="E18" i="40"/>
  <c r="E19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8" i="40"/>
  <c r="AT85" i="40"/>
  <c r="CD83" i="40"/>
  <c r="CD79" i="40"/>
  <c r="CD77" i="40"/>
  <c r="CD75" i="40"/>
  <c r="CD74" i="40"/>
  <c r="CD64" i="40"/>
  <c r="CD62" i="40"/>
  <c r="CD61" i="40"/>
  <c r="CH57" i="40"/>
  <c r="CD55" i="40"/>
  <c r="CD53" i="40"/>
  <c r="CC59" i="40"/>
  <c r="CB59" i="40"/>
  <c r="CH44" i="40"/>
  <c r="CD39" i="40"/>
  <c r="CD36" i="40"/>
  <c r="CD35" i="40"/>
  <c r="CD34" i="40"/>
  <c r="CD31" i="40"/>
  <c r="CD27" i="40"/>
  <c r="CD25" i="40"/>
  <c r="CD22" i="40"/>
  <c r="CD9" i="40"/>
  <c r="CD13" i="40"/>
  <c r="CD14" i="40"/>
  <c r="CD16" i="40"/>
  <c r="CD18" i="40"/>
  <c r="CC20" i="40"/>
  <c r="CD8" i="40"/>
  <c r="CH35" i="40"/>
  <c r="CH22" i="40"/>
  <c r="BV85" i="40"/>
  <c r="BU85" i="40"/>
  <c r="CA84" i="40"/>
  <c r="CA83" i="40"/>
  <c r="CA82" i="40"/>
  <c r="CA81" i="40"/>
  <c r="CA80" i="40"/>
  <c r="CA79" i="40"/>
  <c r="CA78" i="40"/>
  <c r="CA77" i="40"/>
  <c r="CA76" i="40"/>
  <c r="CA75" i="40"/>
  <c r="CA74" i="40"/>
  <c r="CA73" i="40"/>
  <c r="BV72" i="40"/>
  <c r="BU72" i="40"/>
  <c r="BW72" i="40"/>
  <c r="CA71" i="40"/>
  <c r="CA70" i="40"/>
  <c r="CA69" i="40"/>
  <c r="CA68" i="40"/>
  <c r="CA67" i="40"/>
  <c r="CA66" i="40"/>
  <c r="CA65" i="40"/>
  <c r="CA64" i="40"/>
  <c r="CA63" i="40"/>
  <c r="CA62" i="40"/>
  <c r="CA61" i="40"/>
  <c r="CA60" i="40"/>
  <c r="BV59" i="40"/>
  <c r="BU59" i="40"/>
  <c r="CA58" i="40"/>
  <c r="CA57" i="40"/>
  <c r="CA56" i="40"/>
  <c r="CA55" i="40"/>
  <c r="CA54" i="40"/>
  <c r="CA53" i="40"/>
  <c r="CA52" i="40"/>
  <c r="CA51" i="40"/>
  <c r="CA50" i="40"/>
  <c r="CA49" i="40"/>
  <c r="CA48" i="40"/>
  <c r="CA47" i="40"/>
  <c r="BV46" i="40"/>
  <c r="BV86" i="40"/>
  <c r="BU46" i="40"/>
  <c r="CA46" i="40"/>
  <c r="CA45" i="40"/>
  <c r="CA44" i="40"/>
  <c r="CA43" i="40"/>
  <c r="CA42" i="40"/>
  <c r="CA41" i="40"/>
  <c r="CA40" i="40"/>
  <c r="CA39" i="40"/>
  <c r="CA38" i="40"/>
  <c r="CA37" i="40"/>
  <c r="CA36" i="40"/>
  <c r="CA35" i="40"/>
  <c r="CA34" i="40"/>
  <c r="BV33" i="40"/>
  <c r="BU33" i="40"/>
  <c r="BW33" i="40" s="1"/>
  <c r="CA32" i="40"/>
  <c r="CA31" i="40"/>
  <c r="CA30" i="40"/>
  <c r="CA29" i="40"/>
  <c r="CA28" i="40"/>
  <c r="CA27" i="40"/>
  <c r="CA26" i="40"/>
  <c r="CA25" i="40"/>
  <c r="CA24" i="40"/>
  <c r="CA23" i="40"/>
  <c r="CA22" i="40"/>
  <c r="CA21" i="40"/>
  <c r="BV20" i="40"/>
  <c r="BU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BO85" i="40"/>
  <c r="BO86" i="40"/>
  <c r="BN85" i="40"/>
  <c r="BT85" i="40"/>
  <c r="BT84" i="40"/>
  <c r="BT83" i="40"/>
  <c r="BT82" i="40"/>
  <c r="BT81" i="40"/>
  <c r="BT80" i="40"/>
  <c r="BT79" i="40"/>
  <c r="BT78" i="40"/>
  <c r="BT77" i="40"/>
  <c r="BT76" i="40"/>
  <c r="BT75" i="40"/>
  <c r="BT74" i="40"/>
  <c r="BT73" i="40"/>
  <c r="BO72" i="40"/>
  <c r="BN72" i="40"/>
  <c r="BP72" i="40" s="1"/>
  <c r="BT71" i="40"/>
  <c r="BT70" i="40"/>
  <c r="BT69" i="40"/>
  <c r="BT68" i="40"/>
  <c r="BT67" i="40"/>
  <c r="BT66" i="40"/>
  <c r="BT65" i="40"/>
  <c r="BT64" i="40"/>
  <c r="BT63" i="40"/>
  <c r="BT62" i="40"/>
  <c r="BT61" i="40"/>
  <c r="BT60" i="40"/>
  <c r="BO59" i="40"/>
  <c r="BN59" i="40"/>
  <c r="BP59" i="40" s="1"/>
  <c r="BT58" i="40"/>
  <c r="BT57" i="40"/>
  <c r="BT56" i="40"/>
  <c r="BT55" i="40"/>
  <c r="BT54" i="40"/>
  <c r="BT53" i="40"/>
  <c r="BT52" i="40"/>
  <c r="BT51" i="40"/>
  <c r="BT50" i="40"/>
  <c r="BT49" i="40"/>
  <c r="BT48" i="40"/>
  <c r="BT47" i="40"/>
  <c r="BO46" i="40"/>
  <c r="BN46" i="40"/>
  <c r="BT45" i="40"/>
  <c r="BT44" i="40"/>
  <c r="BT43" i="40"/>
  <c r="BT42" i="40"/>
  <c r="BT41" i="40"/>
  <c r="BT40" i="40"/>
  <c r="BT39" i="40"/>
  <c r="BT38" i="40"/>
  <c r="BT37" i="40"/>
  <c r="BT36" i="40"/>
  <c r="BT35" i="40"/>
  <c r="BT34" i="40"/>
  <c r="BO33" i="40"/>
  <c r="BN33" i="40"/>
  <c r="BT33" i="40" s="1"/>
  <c r="BT32" i="40"/>
  <c r="BT31" i="40"/>
  <c r="BT30" i="40"/>
  <c r="BT29" i="40"/>
  <c r="BT28" i="40"/>
  <c r="BT27" i="40"/>
  <c r="BT26" i="40"/>
  <c r="BT25" i="40"/>
  <c r="BT24" i="40"/>
  <c r="BT23" i="40"/>
  <c r="BT22" i="40"/>
  <c r="BT21" i="40"/>
  <c r="BO20" i="40"/>
  <c r="BN20" i="40"/>
  <c r="BT19" i="40"/>
  <c r="BT18" i="40"/>
  <c r="BT17" i="40"/>
  <c r="BT16" i="40"/>
  <c r="BT15" i="40"/>
  <c r="BT14" i="40"/>
  <c r="BT13" i="40"/>
  <c r="BT12" i="40"/>
  <c r="BT11" i="40"/>
  <c r="BT10" i="40"/>
  <c r="BT9" i="40"/>
  <c r="BT8" i="40"/>
  <c r="BH85" i="40"/>
  <c r="BG85" i="40"/>
  <c r="BM85" i="40"/>
  <c r="BM84" i="40"/>
  <c r="BM83" i="40"/>
  <c r="BM82" i="40"/>
  <c r="BM81" i="40"/>
  <c r="BM80" i="40"/>
  <c r="BM79" i="40"/>
  <c r="BM78" i="40"/>
  <c r="BM77" i="40"/>
  <c r="BM76" i="40"/>
  <c r="BM75" i="40"/>
  <c r="BM74" i="40"/>
  <c r="BM73" i="40"/>
  <c r="BH72" i="40"/>
  <c r="BG72" i="40"/>
  <c r="BG86" i="40" s="1"/>
  <c r="BM71" i="40"/>
  <c r="BM70" i="40"/>
  <c r="BM69" i="40"/>
  <c r="BM68" i="40"/>
  <c r="BM67" i="40"/>
  <c r="BM66" i="40"/>
  <c r="BM65" i="40"/>
  <c r="BM64" i="40"/>
  <c r="BM63" i="40"/>
  <c r="BM62" i="40"/>
  <c r="BM61" i="40"/>
  <c r="BM60" i="40"/>
  <c r="BH59" i="40"/>
  <c r="BG59" i="40"/>
  <c r="BM59" i="40"/>
  <c r="BM58" i="40"/>
  <c r="BM57" i="40"/>
  <c r="BM56" i="40"/>
  <c r="BM55" i="40"/>
  <c r="BM54" i="40"/>
  <c r="BM53" i="40"/>
  <c r="BM52" i="40"/>
  <c r="BM51" i="40"/>
  <c r="BM50" i="40"/>
  <c r="BM49" i="40"/>
  <c r="BM48" i="40"/>
  <c r="BM47" i="40"/>
  <c r="BH46" i="40"/>
  <c r="BG46" i="40"/>
  <c r="BM45" i="40"/>
  <c r="BM44" i="40"/>
  <c r="BM43" i="40"/>
  <c r="BM42" i="40"/>
  <c r="BM41" i="40"/>
  <c r="BM40" i="40"/>
  <c r="BM39" i="40"/>
  <c r="BM38" i="40"/>
  <c r="BM37" i="40"/>
  <c r="BM36" i="40"/>
  <c r="BM35" i="40"/>
  <c r="BM34" i="40"/>
  <c r="BH33" i="40"/>
  <c r="BG33" i="40"/>
  <c r="BM32" i="40"/>
  <c r="BM31" i="40"/>
  <c r="BM30" i="40"/>
  <c r="BM29" i="40"/>
  <c r="BM28" i="40"/>
  <c r="BM27" i="40"/>
  <c r="BM26" i="40"/>
  <c r="BM25" i="40"/>
  <c r="BM24" i="40"/>
  <c r="BM23" i="40"/>
  <c r="BM22" i="40"/>
  <c r="BM21" i="40"/>
  <c r="BH20" i="40"/>
  <c r="BG20" i="40"/>
  <c r="BM19" i="40"/>
  <c r="BM18" i="40"/>
  <c r="BM17" i="40"/>
  <c r="BM16" i="40"/>
  <c r="BM15" i="40"/>
  <c r="BM14" i="40"/>
  <c r="BM13" i="40"/>
  <c r="BM12" i="40"/>
  <c r="BM11" i="40"/>
  <c r="BM10" i="40"/>
  <c r="BM9" i="40"/>
  <c r="BM8" i="40"/>
  <c r="BA85" i="40"/>
  <c r="AZ85" i="40"/>
  <c r="BF84" i="40"/>
  <c r="BF83" i="40"/>
  <c r="BF79" i="40"/>
  <c r="BF78" i="40"/>
  <c r="BF76" i="40"/>
  <c r="BF74" i="40"/>
  <c r="BA72" i="40"/>
  <c r="AZ72" i="40"/>
  <c r="BB72" i="40"/>
  <c r="BF71" i="40"/>
  <c r="BF68" i="40"/>
  <c r="BF66" i="40"/>
  <c r="BF65" i="40"/>
  <c r="BF63" i="40"/>
  <c r="BF61" i="40"/>
  <c r="BA59" i="40"/>
  <c r="AZ59" i="40"/>
  <c r="BB59" i="40" s="1"/>
  <c r="BF58" i="40"/>
  <c r="BF57" i="40"/>
  <c r="BF53" i="40"/>
  <c r="BF52" i="40"/>
  <c r="BF50" i="40"/>
  <c r="BF48" i="40"/>
  <c r="BA46" i="40"/>
  <c r="AZ46" i="40"/>
  <c r="BF45" i="40"/>
  <c r="BF44" i="40"/>
  <c r="BF42" i="40"/>
  <c r="BF40" i="40"/>
  <c r="BF37" i="40"/>
  <c r="BF35" i="40"/>
  <c r="BA33" i="40"/>
  <c r="AZ33" i="40"/>
  <c r="BF32" i="40"/>
  <c r="BF31" i="40"/>
  <c r="BF29" i="40"/>
  <c r="BF27" i="40"/>
  <c r="BF24" i="40"/>
  <c r="BF22" i="40"/>
  <c r="BA20" i="40"/>
  <c r="BA86" i="40" s="1"/>
  <c r="AZ20" i="40"/>
  <c r="BF19" i="40"/>
  <c r="BF18" i="40"/>
  <c r="BF16" i="40"/>
  <c r="BF14" i="40"/>
  <c r="BF13" i="40"/>
  <c r="BF11" i="40"/>
  <c r="BF9" i="40"/>
  <c r="AS85" i="40"/>
  <c r="AU85" i="40"/>
  <c r="AY84" i="40"/>
  <c r="AY83" i="40"/>
  <c r="AY81" i="40"/>
  <c r="AY79" i="40"/>
  <c r="AY78" i="40"/>
  <c r="AY76" i="40"/>
  <c r="AY74" i="40"/>
  <c r="AT72" i="40"/>
  <c r="AS72" i="40"/>
  <c r="AY71" i="40"/>
  <c r="AY70" i="40"/>
  <c r="AY68" i="40"/>
  <c r="AY65" i="40"/>
  <c r="AY63" i="40"/>
  <c r="AY61" i="40"/>
  <c r="AT59" i="40"/>
  <c r="AS59" i="40"/>
  <c r="AU59" i="40" s="1"/>
  <c r="AY58" i="40"/>
  <c r="AY57" i="40"/>
  <c r="AY55" i="40"/>
  <c r="AY53" i="40"/>
  <c r="AY52" i="40"/>
  <c r="AY48" i="40"/>
  <c r="AT46" i="40"/>
  <c r="AS46" i="40"/>
  <c r="AU46" i="40"/>
  <c r="AY45" i="40"/>
  <c r="AY44" i="40"/>
  <c r="AY42" i="40"/>
  <c r="AY40" i="40"/>
  <c r="AY37" i="40"/>
  <c r="AY35" i="40"/>
  <c r="AT33" i="40"/>
  <c r="AS33" i="40"/>
  <c r="AU33" i="40"/>
  <c r="AY32" i="40"/>
  <c r="AY31" i="40"/>
  <c r="AY29" i="40"/>
  <c r="AY27" i="40"/>
  <c r="AY26" i="40"/>
  <c r="AY24" i="40"/>
  <c r="AY22" i="40"/>
  <c r="AT20" i="40"/>
  <c r="AS20" i="40"/>
  <c r="AU20" i="40" s="1"/>
  <c r="AY19" i="40"/>
  <c r="AY18" i="40"/>
  <c r="AY16" i="40"/>
  <c r="AY14" i="40"/>
  <c r="AY13" i="40"/>
  <c r="AY9" i="40"/>
  <c r="AM85" i="40"/>
  <c r="AL85" i="40"/>
  <c r="AR84" i="40"/>
  <c r="AR83" i="40"/>
  <c r="AR82" i="40"/>
  <c r="AR81" i="40"/>
  <c r="AR80" i="40"/>
  <c r="AR79" i="40"/>
  <c r="AR78" i="40"/>
  <c r="AR77" i="40"/>
  <c r="AR76" i="40"/>
  <c r="AR75" i="40"/>
  <c r="AR74" i="40"/>
  <c r="AR73" i="40"/>
  <c r="AM72" i="40"/>
  <c r="AL72" i="40"/>
  <c r="AR72" i="40"/>
  <c r="AR71" i="40"/>
  <c r="AR70" i="40"/>
  <c r="AR69" i="40"/>
  <c r="AR68" i="40"/>
  <c r="AR67" i="40"/>
  <c r="AR66" i="40"/>
  <c r="AR65" i="40"/>
  <c r="AR64" i="40"/>
  <c r="AR63" i="40"/>
  <c r="AR62" i="40"/>
  <c r="AR61" i="40"/>
  <c r="AR60" i="40"/>
  <c r="AM59" i="40"/>
  <c r="AL59" i="40"/>
  <c r="AN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M46" i="40"/>
  <c r="AL46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M33" i="40"/>
  <c r="AL33" i="40"/>
  <c r="AN33" i="40" s="1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M20" i="40"/>
  <c r="AL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F85" i="40"/>
  <c r="AE85" i="40"/>
  <c r="AK85" i="40" s="1"/>
  <c r="AK84" i="40"/>
  <c r="AK83" i="40"/>
  <c r="AK82" i="40"/>
  <c r="AK81" i="40"/>
  <c r="AK80" i="40"/>
  <c r="AK79" i="40"/>
  <c r="AK78" i="40"/>
  <c r="AK77" i="40"/>
  <c r="AK76" i="40"/>
  <c r="AK75" i="40"/>
  <c r="AK74" i="40"/>
  <c r="AK73" i="40"/>
  <c r="AF72" i="40"/>
  <c r="AE72" i="40"/>
  <c r="AG72" i="40" s="1"/>
  <c r="AK71" i="40"/>
  <c r="AK70" i="40"/>
  <c r="AK69" i="40"/>
  <c r="AK68" i="40"/>
  <c r="AK67" i="40"/>
  <c r="AK66" i="40"/>
  <c r="AK65" i="40"/>
  <c r="AK64" i="40"/>
  <c r="AK63" i="40"/>
  <c r="AK62" i="40"/>
  <c r="AK61" i="40"/>
  <c r="AK60" i="40"/>
  <c r="AF59" i="40"/>
  <c r="AE59" i="40"/>
  <c r="AK58" i="40"/>
  <c r="AK57" i="40"/>
  <c r="AK56" i="40"/>
  <c r="AK55" i="40"/>
  <c r="AK54" i="40"/>
  <c r="AK53" i="40"/>
  <c r="AK52" i="40"/>
  <c r="AK51" i="40"/>
  <c r="AK50" i="40"/>
  <c r="AK49" i="40"/>
  <c r="AK48" i="40"/>
  <c r="AK47" i="40"/>
  <c r="AF46" i="40"/>
  <c r="AF86" i="40" s="1"/>
  <c r="AE46" i="40"/>
  <c r="AK46" i="40" s="1"/>
  <c r="AK45" i="40"/>
  <c r="AK44" i="40"/>
  <c r="AK43" i="40"/>
  <c r="AK42" i="40"/>
  <c r="AK41" i="40"/>
  <c r="AK40" i="40"/>
  <c r="AK39" i="40"/>
  <c r="AK38" i="40"/>
  <c r="AK37" i="40"/>
  <c r="AK36" i="40"/>
  <c r="AK35" i="40"/>
  <c r="AK34" i="40"/>
  <c r="AF33" i="40"/>
  <c r="AE33" i="40"/>
  <c r="AK33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F20" i="40"/>
  <c r="AE20" i="40"/>
  <c r="AG20" i="40" s="1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Y85" i="40"/>
  <c r="X85" i="40"/>
  <c r="Z85" i="40" s="1"/>
  <c r="AD83" i="40"/>
  <c r="AD82" i="40"/>
  <c r="AD80" i="40"/>
  <c r="AD74" i="40"/>
  <c r="Y72" i="40"/>
  <c r="X72" i="40"/>
  <c r="AD70" i="40"/>
  <c r="AD69" i="40"/>
  <c r="AD67" i="40"/>
  <c r="AD61" i="40"/>
  <c r="Y59" i="40"/>
  <c r="X59" i="40"/>
  <c r="AD57" i="40"/>
  <c r="AD56" i="40"/>
  <c r="AD54" i="40"/>
  <c r="AD48" i="40"/>
  <c r="Y46" i="40"/>
  <c r="X46" i="40"/>
  <c r="Z46" i="40" s="1"/>
  <c r="AD44" i="40"/>
  <c r="AD43" i="40"/>
  <c r="AD41" i="40"/>
  <c r="AD35" i="40"/>
  <c r="Y33" i="40"/>
  <c r="Z33" i="40"/>
  <c r="X33" i="40"/>
  <c r="AD31" i="40"/>
  <c r="AD30" i="40"/>
  <c r="AD28" i="40"/>
  <c r="AD22" i="40"/>
  <c r="Y20" i="40"/>
  <c r="X20" i="40"/>
  <c r="Z20" i="40"/>
  <c r="R85" i="40"/>
  <c r="Q85" i="40"/>
  <c r="W85" i="40"/>
  <c r="W84" i="40"/>
  <c r="W83" i="40"/>
  <c r="W82" i="40"/>
  <c r="W81" i="40"/>
  <c r="W80" i="40"/>
  <c r="W79" i="40"/>
  <c r="W78" i="40"/>
  <c r="W77" i="40"/>
  <c r="W76" i="40"/>
  <c r="W75" i="40"/>
  <c r="W74" i="40"/>
  <c r="W73" i="40"/>
  <c r="R72" i="40"/>
  <c r="Q72" i="40"/>
  <c r="S72" i="40"/>
  <c r="W71" i="40"/>
  <c r="W70" i="40"/>
  <c r="W69" i="40"/>
  <c r="W68" i="40"/>
  <c r="W67" i="40"/>
  <c r="W66" i="40"/>
  <c r="W65" i="40"/>
  <c r="W64" i="40"/>
  <c r="W63" i="40"/>
  <c r="W62" i="40"/>
  <c r="W61" i="40"/>
  <c r="W60" i="40"/>
  <c r="R59" i="40"/>
  <c r="Q59" i="40"/>
  <c r="S59" i="40" s="1"/>
  <c r="W58" i="40"/>
  <c r="W57" i="40"/>
  <c r="W56" i="40"/>
  <c r="W55" i="40"/>
  <c r="W54" i="40"/>
  <c r="W53" i="40"/>
  <c r="W52" i="40"/>
  <c r="W51" i="40"/>
  <c r="W50" i="40"/>
  <c r="W49" i="40"/>
  <c r="W48" i="40"/>
  <c r="W47" i="40"/>
  <c r="R46" i="40"/>
  <c r="Q46" i="40"/>
  <c r="W46" i="40" s="1"/>
  <c r="W45" i="40"/>
  <c r="W44" i="40"/>
  <c r="W43" i="40"/>
  <c r="W42" i="40"/>
  <c r="W41" i="40"/>
  <c r="W40" i="40"/>
  <c r="W39" i="40"/>
  <c r="W38" i="40"/>
  <c r="W37" i="40"/>
  <c r="W36" i="40"/>
  <c r="W35" i="40"/>
  <c r="W34" i="40"/>
  <c r="R33" i="40"/>
  <c r="Q33" i="40"/>
  <c r="W33" i="40"/>
  <c r="W32" i="40"/>
  <c r="W31" i="40"/>
  <c r="W30" i="40"/>
  <c r="W29" i="40"/>
  <c r="W28" i="40"/>
  <c r="W27" i="40"/>
  <c r="W26" i="40"/>
  <c r="W25" i="40"/>
  <c r="W24" i="40"/>
  <c r="W23" i="40"/>
  <c r="W22" i="40"/>
  <c r="W21" i="40"/>
  <c r="R20" i="40"/>
  <c r="Q20" i="40"/>
  <c r="W19" i="40"/>
  <c r="W18" i="40"/>
  <c r="W17" i="40"/>
  <c r="W16" i="40"/>
  <c r="W15" i="40"/>
  <c r="W14" i="40"/>
  <c r="W13" i="40"/>
  <c r="W12" i="40"/>
  <c r="W11" i="40"/>
  <c r="W10" i="40"/>
  <c r="W9" i="40"/>
  <c r="W8" i="40"/>
  <c r="K85" i="40"/>
  <c r="J85" i="40"/>
  <c r="P85" i="40" s="1"/>
  <c r="P84" i="40"/>
  <c r="P83" i="40"/>
  <c r="P82" i="40"/>
  <c r="P81" i="40"/>
  <c r="P80" i="40"/>
  <c r="P79" i="40"/>
  <c r="P78" i="40"/>
  <c r="P77" i="40"/>
  <c r="P76" i="40"/>
  <c r="P75" i="40"/>
  <c r="P74" i="40"/>
  <c r="P73" i="40"/>
  <c r="K72" i="40"/>
  <c r="J72" i="40"/>
  <c r="L72" i="40"/>
  <c r="P71" i="40"/>
  <c r="P70" i="40"/>
  <c r="P69" i="40"/>
  <c r="P68" i="40"/>
  <c r="P67" i="40"/>
  <c r="P66" i="40"/>
  <c r="P65" i="40"/>
  <c r="P64" i="40"/>
  <c r="P63" i="40"/>
  <c r="P62" i="40"/>
  <c r="P61" i="40"/>
  <c r="P60" i="40"/>
  <c r="K59" i="40"/>
  <c r="J59" i="40"/>
  <c r="L59" i="40"/>
  <c r="P58" i="40"/>
  <c r="P57" i="40"/>
  <c r="P56" i="40"/>
  <c r="P55" i="40"/>
  <c r="P54" i="40"/>
  <c r="P53" i="40"/>
  <c r="P52" i="40"/>
  <c r="P51" i="40"/>
  <c r="P50" i="40"/>
  <c r="P49" i="40"/>
  <c r="P48" i="40"/>
  <c r="P47" i="40"/>
  <c r="K46" i="40"/>
  <c r="K86" i="40" s="1"/>
  <c r="J46" i="40"/>
  <c r="P46" i="40" s="1"/>
  <c r="P45" i="40"/>
  <c r="P44" i="40"/>
  <c r="P43" i="40"/>
  <c r="P42" i="40"/>
  <c r="P41" i="40"/>
  <c r="P40" i="40"/>
  <c r="P39" i="40"/>
  <c r="P38" i="40"/>
  <c r="P37" i="40"/>
  <c r="P36" i="40"/>
  <c r="P35" i="40"/>
  <c r="P34" i="40"/>
  <c r="K33" i="40"/>
  <c r="J33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K20" i="40"/>
  <c r="J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V8" i="18"/>
  <c r="I15" i="40"/>
  <c r="I16" i="40"/>
  <c r="I74" i="40"/>
  <c r="I75" i="40"/>
  <c r="I76" i="40"/>
  <c r="I77" i="40"/>
  <c r="I78" i="40"/>
  <c r="I79" i="40"/>
  <c r="I80" i="40"/>
  <c r="I81" i="40"/>
  <c r="I82" i="40"/>
  <c r="I83" i="40"/>
  <c r="I84" i="40"/>
  <c r="D85" i="40"/>
  <c r="C85" i="40"/>
  <c r="E85" i="40" s="1"/>
  <c r="D72" i="40"/>
  <c r="C72" i="40"/>
  <c r="E72" i="40"/>
  <c r="D59" i="40"/>
  <c r="C59" i="40"/>
  <c r="E59" i="40"/>
  <c r="D46" i="40"/>
  <c r="C46" i="40"/>
  <c r="E46" i="40"/>
  <c r="D33" i="40"/>
  <c r="C33" i="40"/>
  <c r="D20" i="40"/>
  <c r="C20" i="40"/>
  <c r="E20" i="40" s="1"/>
  <c r="U85" i="37"/>
  <c r="T85" i="37"/>
  <c r="S85" i="37"/>
  <c r="M85" i="37"/>
  <c r="L85" i="37"/>
  <c r="K85" i="37"/>
  <c r="E85" i="37"/>
  <c r="D85" i="37"/>
  <c r="C85" i="37"/>
  <c r="V73" i="37"/>
  <c r="N73" i="37"/>
  <c r="F73" i="37"/>
  <c r="U72" i="37"/>
  <c r="T72" i="37"/>
  <c r="S72" i="37"/>
  <c r="V72" i="37" s="1"/>
  <c r="M72" i="37"/>
  <c r="L72" i="37"/>
  <c r="K72" i="37"/>
  <c r="N72" i="37" s="1"/>
  <c r="E72" i="37"/>
  <c r="D72" i="37"/>
  <c r="C72" i="37"/>
  <c r="V71" i="37"/>
  <c r="N71" i="37"/>
  <c r="F71" i="37"/>
  <c r="V70" i="37"/>
  <c r="N70" i="37"/>
  <c r="F70" i="37"/>
  <c r="V69" i="37"/>
  <c r="N69" i="37"/>
  <c r="F69" i="37"/>
  <c r="V68" i="37"/>
  <c r="N68" i="37"/>
  <c r="F68" i="37"/>
  <c r="V67" i="37"/>
  <c r="N67" i="37"/>
  <c r="F67" i="37"/>
  <c r="V66" i="37"/>
  <c r="N66" i="37"/>
  <c r="F66" i="37"/>
  <c r="V65" i="37"/>
  <c r="N65" i="37"/>
  <c r="F65" i="37"/>
  <c r="V64" i="37"/>
  <c r="N64" i="37"/>
  <c r="F64" i="37"/>
  <c r="V63" i="37"/>
  <c r="F63" i="37"/>
  <c r="V62" i="37"/>
  <c r="N62" i="37"/>
  <c r="F62" i="37"/>
  <c r="V61" i="37"/>
  <c r="N61" i="37"/>
  <c r="F61" i="37"/>
  <c r="V60" i="37"/>
  <c r="N60" i="37"/>
  <c r="F60" i="37"/>
  <c r="U59" i="37"/>
  <c r="V59" i="37" s="1"/>
  <c r="T59" i="37"/>
  <c r="S59" i="37"/>
  <c r="M59" i="37"/>
  <c r="L59" i="37"/>
  <c r="K59" i="37"/>
  <c r="E59" i="37"/>
  <c r="D59" i="37"/>
  <c r="C59" i="37"/>
  <c r="V58" i="37"/>
  <c r="N58" i="37"/>
  <c r="F58" i="37"/>
  <c r="V57" i="37"/>
  <c r="N57" i="37"/>
  <c r="F57" i="37"/>
  <c r="V56" i="37"/>
  <c r="N56" i="37"/>
  <c r="F56" i="37"/>
  <c r="V55" i="37"/>
  <c r="N55" i="37"/>
  <c r="F55" i="37"/>
  <c r="V54" i="37"/>
  <c r="N54" i="37"/>
  <c r="F54" i="37"/>
  <c r="V53" i="37"/>
  <c r="N53" i="37"/>
  <c r="F53" i="37"/>
  <c r="V52" i="37"/>
  <c r="N52" i="37"/>
  <c r="F52" i="37"/>
  <c r="V51" i="37"/>
  <c r="N51" i="37"/>
  <c r="F51" i="37"/>
  <c r="V50" i="37"/>
  <c r="N50" i="37"/>
  <c r="F50" i="37"/>
  <c r="V49" i="37"/>
  <c r="N49" i="37"/>
  <c r="F49" i="37"/>
  <c r="V48" i="37"/>
  <c r="N48" i="37"/>
  <c r="F48" i="37"/>
  <c r="V47" i="37"/>
  <c r="N47" i="37"/>
  <c r="F47" i="37"/>
  <c r="U46" i="37"/>
  <c r="T46" i="37"/>
  <c r="S46" i="37"/>
  <c r="M46" i="37"/>
  <c r="L46" i="37"/>
  <c r="K46" i="37"/>
  <c r="E46" i="37"/>
  <c r="F46" i="37" s="1"/>
  <c r="D46" i="37"/>
  <c r="C46" i="37"/>
  <c r="V45" i="37"/>
  <c r="N45" i="37"/>
  <c r="F45" i="37"/>
  <c r="V44" i="37"/>
  <c r="N44" i="37"/>
  <c r="F44" i="37"/>
  <c r="V43" i="37"/>
  <c r="N43" i="37"/>
  <c r="F43" i="37"/>
  <c r="V42" i="37"/>
  <c r="N42" i="37"/>
  <c r="F42" i="37"/>
  <c r="V41" i="37"/>
  <c r="N41" i="37"/>
  <c r="F41" i="37"/>
  <c r="V40" i="37"/>
  <c r="N40" i="37"/>
  <c r="F40" i="37"/>
  <c r="V39" i="37"/>
  <c r="N39" i="37"/>
  <c r="F39" i="37"/>
  <c r="V38" i="37"/>
  <c r="N38" i="37"/>
  <c r="F38" i="37"/>
  <c r="V37" i="37"/>
  <c r="N37" i="37"/>
  <c r="F37" i="37"/>
  <c r="V36" i="37"/>
  <c r="N36" i="37"/>
  <c r="F36" i="37"/>
  <c r="V35" i="37"/>
  <c r="N35" i="37"/>
  <c r="F35" i="37"/>
  <c r="V34" i="37"/>
  <c r="N34" i="37"/>
  <c r="F34" i="37"/>
  <c r="U33" i="37"/>
  <c r="T33" i="37"/>
  <c r="S33" i="37"/>
  <c r="M33" i="37"/>
  <c r="L33" i="37"/>
  <c r="K33" i="37"/>
  <c r="E33" i="37"/>
  <c r="D33" i="37"/>
  <c r="C33" i="37"/>
  <c r="F33" i="37" s="1"/>
  <c r="V32" i="37"/>
  <c r="N32" i="37"/>
  <c r="F32" i="37"/>
  <c r="V31" i="37"/>
  <c r="N31" i="37"/>
  <c r="F31" i="37"/>
  <c r="V30" i="37"/>
  <c r="N30" i="37"/>
  <c r="F30" i="37"/>
  <c r="V29" i="37"/>
  <c r="N29" i="37"/>
  <c r="F29" i="37"/>
  <c r="V28" i="37"/>
  <c r="N28" i="37"/>
  <c r="F28" i="37"/>
  <c r="V27" i="37"/>
  <c r="N27" i="37"/>
  <c r="F27" i="37"/>
  <c r="V26" i="37"/>
  <c r="N26" i="37"/>
  <c r="F26" i="37"/>
  <c r="V25" i="37"/>
  <c r="N25" i="37"/>
  <c r="F25" i="37"/>
  <c r="V24" i="37"/>
  <c r="N24" i="37"/>
  <c r="F24" i="37"/>
  <c r="V23" i="37"/>
  <c r="N23" i="37"/>
  <c r="F23" i="37"/>
  <c r="V22" i="37"/>
  <c r="N22" i="37"/>
  <c r="F22" i="37"/>
  <c r="V21" i="37"/>
  <c r="N21" i="37"/>
  <c r="F21" i="37"/>
  <c r="U20" i="37"/>
  <c r="T20" i="37"/>
  <c r="S20" i="37"/>
  <c r="M20" i="37"/>
  <c r="N20" i="37" s="1"/>
  <c r="L20" i="37"/>
  <c r="K20" i="37"/>
  <c r="E20" i="37"/>
  <c r="F20" i="37" s="1"/>
  <c r="V19" i="37"/>
  <c r="N19" i="37"/>
  <c r="F19" i="37"/>
  <c r="V18" i="37"/>
  <c r="N18" i="37"/>
  <c r="F18" i="37"/>
  <c r="V17" i="37"/>
  <c r="N17" i="37"/>
  <c r="F17" i="37"/>
  <c r="V16" i="37"/>
  <c r="N16" i="37"/>
  <c r="F16" i="37"/>
  <c r="V15" i="37"/>
  <c r="N15" i="37"/>
  <c r="F15" i="37"/>
  <c r="V14" i="37"/>
  <c r="N14" i="37"/>
  <c r="F14" i="37"/>
  <c r="V13" i="37"/>
  <c r="N13" i="37"/>
  <c r="F13" i="37"/>
  <c r="V12" i="37"/>
  <c r="N12" i="37"/>
  <c r="F12" i="37"/>
  <c r="V11" i="37"/>
  <c r="N11" i="37"/>
  <c r="F11" i="37"/>
  <c r="V10" i="37"/>
  <c r="N10" i="37"/>
  <c r="F10" i="37"/>
  <c r="V9" i="37"/>
  <c r="N9" i="37"/>
  <c r="F9" i="37"/>
  <c r="V8" i="37"/>
  <c r="N8" i="37"/>
  <c r="S15" i="22"/>
  <c r="S74" i="22"/>
  <c r="T74" i="22"/>
  <c r="U74" i="22"/>
  <c r="S75" i="22"/>
  <c r="T75" i="22"/>
  <c r="U75" i="22"/>
  <c r="S76" i="22"/>
  <c r="T76" i="22"/>
  <c r="U76" i="22"/>
  <c r="S77" i="22"/>
  <c r="T77" i="22"/>
  <c r="U77" i="22"/>
  <c r="S78" i="22"/>
  <c r="T78" i="22"/>
  <c r="U78" i="22"/>
  <c r="S79" i="22"/>
  <c r="T79" i="22"/>
  <c r="U79" i="22"/>
  <c r="S80" i="22"/>
  <c r="T80" i="22"/>
  <c r="U80" i="22"/>
  <c r="S81" i="22"/>
  <c r="T81" i="22"/>
  <c r="U81" i="22"/>
  <c r="S82" i="22"/>
  <c r="T82" i="22"/>
  <c r="U82" i="22"/>
  <c r="S83" i="22"/>
  <c r="T83" i="22"/>
  <c r="U83" i="22"/>
  <c r="S84" i="22"/>
  <c r="T84" i="22"/>
  <c r="U84" i="22"/>
  <c r="U73" i="22"/>
  <c r="T73" i="22"/>
  <c r="S73" i="22"/>
  <c r="S61" i="22"/>
  <c r="T61" i="22"/>
  <c r="U61" i="22"/>
  <c r="S62" i="22"/>
  <c r="T62" i="22"/>
  <c r="U62" i="22"/>
  <c r="S63" i="22"/>
  <c r="T63" i="22"/>
  <c r="U63" i="22"/>
  <c r="S64" i="22"/>
  <c r="T64" i="22"/>
  <c r="U64" i="22"/>
  <c r="S65" i="22"/>
  <c r="T65" i="22"/>
  <c r="U65" i="22"/>
  <c r="S66" i="22"/>
  <c r="T66" i="22"/>
  <c r="U66" i="22"/>
  <c r="S67" i="22"/>
  <c r="T67" i="22"/>
  <c r="U67" i="22"/>
  <c r="S68" i="22"/>
  <c r="T68" i="22"/>
  <c r="U68" i="22"/>
  <c r="S69" i="22"/>
  <c r="T69" i="22"/>
  <c r="U69" i="22"/>
  <c r="S70" i="22"/>
  <c r="T70" i="22"/>
  <c r="U70" i="22"/>
  <c r="S71" i="22"/>
  <c r="T71" i="22"/>
  <c r="U71" i="22"/>
  <c r="U60" i="22"/>
  <c r="T60" i="22"/>
  <c r="S60" i="22"/>
  <c r="S48" i="22"/>
  <c r="T48" i="22"/>
  <c r="U48" i="22"/>
  <c r="S49" i="22"/>
  <c r="T49" i="22"/>
  <c r="U49" i="22"/>
  <c r="S50" i="22"/>
  <c r="T50" i="22"/>
  <c r="U50" i="22"/>
  <c r="S51" i="22"/>
  <c r="T51" i="22"/>
  <c r="U51" i="22"/>
  <c r="S52" i="22"/>
  <c r="T52" i="22"/>
  <c r="U52" i="22"/>
  <c r="S53" i="22"/>
  <c r="T53" i="22"/>
  <c r="U53" i="22"/>
  <c r="S54" i="22"/>
  <c r="T54" i="22"/>
  <c r="U54" i="22"/>
  <c r="S55" i="22"/>
  <c r="T55" i="22"/>
  <c r="U55" i="22"/>
  <c r="S56" i="22"/>
  <c r="T56" i="22"/>
  <c r="U56" i="22"/>
  <c r="S57" i="22"/>
  <c r="T57" i="22"/>
  <c r="U57" i="22"/>
  <c r="S58" i="22"/>
  <c r="T58" i="22"/>
  <c r="U58" i="22"/>
  <c r="U47" i="22"/>
  <c r="T47" i="22"/>
  <c r="S47" i="22"/>
  <c r="S35" i="22"/>
  <c r="T35" i="22"/>
  <c r="U35" i="22"/>
  <c r="S36" i="22"/>
  <c r="T36" i="22"/>
  <c r="U36" i="22"/>
  <c r="S37" i="22"/>
  <c r="T37" i="22"/>
  <c r="U37" i="22"/>
  <c r="S38" i="22"/>
  <c r="T38" i="22"/>
  <c r="U38" i="22"/>
  <c r="S39" i="22"/>
  <c r="T39" i="22"/>
  <c r="U39" i="22"/>
  <c r="S40" i="22"/>
  <c r="T40" i="22"/>
  <c r="U40" i="22"/>
  <c r="S41" i="22"/>
  <c r="T41" i="22"/>
  <c r="U41" i="22"/>
  <c r="S42" i="22"/>
  <c r="T42" i="22"/>
  <c r="U42" i="22"/>
  <c r="S43" i="22"/>
  <c r="T43" i="22"/>
  <c r="U43" i="22"/>
  <c r="S44" i="22"/>
  <c r="T44" i="22"/>
  <c r="U44" i="22"/>
  <c r="S45" i="22"/>
  <c r="T45" i="22"/>
  <c r="U45" i="22"/>
  <c r="U34" i="22"/>
  <c r="T34" i="22"/>
  <c r="S34" i="22"/>
  <c r="S22" i="22"/>
  <c r="T22" i="22"/>
  <c r="U22" i="22"/>
  <c r="S23" i="22"/>
  <c r="T23" i="22"/>
  <c r="U23" i="22"/>
  <c r="S24" i="22"/>
  <c r="T24" i="22"/>
  <c r="U24" i="22"/>
  <c r="S25" i="22"/>
  <c r="T25" i="22"/>
  <c r="U25" i="22"/>
  <c r="S26" i="22"/>
  <c r="T26" i="22"/>
  <c r="U26" i="22"/>
  <c r="S27" i="22"/>
  <c r="T27" i="22"/>
  <c r="U27" i="22"/>
  <c r="S28" i="22"/>
  <c r="T28" i="22"/>
  <c r="U28" i="22"/>
  <c r="S29" i="22"/>
  <c r="T29" i="22"/>
  <c r="U29" i="22"/>
  <c r="S30" i="22"/>
  <c r="T30" i="22"/>
  <c r="U30" i="22"/>
  <c r="S31" i="22"/>
  <c r="T31" i="22"/>
  <c r="U31" i="22"/>
  <c r="S32" i="22"/>
  <c r="T32" i="22"/>
  <c r="U32" i="22"/>
  <c r="U21" i="22"/>
  <c r="T21" i="22"/>
  <c r="S21" i="22"/>
  <c r="S9" i="22"/>
  <c r="T9" i="22"/>
  <c r="U9" i="22"/>
  <c r="S10" i="22"/>
  <c r="T10" i="22"/>
  <c r="U10" i="22"/>
  <c r="S11" i="22"/>
  <c r="T11" i="22"/>
  <c r="U11" i="22"/>
  <c r="S12" i="22"/>
  <c r="T12" i="22"/>
  <c r="U12" i="22"/>
  <c r="S13" i="22"/>
  <c r="T13" i="22"/>
  <c r="U13" i="22"/>
  <c r="S14" i="22"/>
  <c r="T14" i="22"/>
  <c r="U14" i="22"/>
  <c r="T15" i="22"/>
  <c r="U15" i="22"/>
  <c r="S16" i="22"/>
  <c r="T16" i="22"/>
  <c r="U16" i="22"/>
  <c r="S17" i="22"/>
  <c r="T17" i="22"/>
  <c r="U17" i="22"/>
  <c r="S18" i="22"/>
  <c r="T18" i="22"/>
  <c r="U18" i="22"/>
  <c r="S19" i="22"/>
  <c r="T19" i="22"/>
  <c r="U19" i="22"/>
  <c r="U8" i="22"/>
  <c r="T8" i="22"/>
  <c r="S8" i="22"/>
  <c r="K74" i="22"/>
  <c r="L74" i="22"/>
  <c r="M74" i="22"/>
  <c r="K75" i="22"/>
  <c r="L75" i="22"/>
  <c r="M75" i="22"/>
  <c r="K76" i="22"/>
  <c r="L76" i="22"/>
  <c r="M76" i="22"/>
  <c r="K77" i="22"/>
  <c r="L77" i="22"/>
  <c r="M77" i="22"/>
  <c r="K78" i="22"/>
  <c r="L78" i="22"/>
  <c r="M78" i="22"/>
  <c r="K79" i="22"/>
  <c r="L79" i="22"/>
  <c r="M79" i="22"/>
  <c r="K80" i="22"/>
  <c r="L80" i="22"/>
  <c r="M80" i="22"/>
  <c r="K81" i="22"/>
  <c r="L81" i="22"/>
  <c r="M81" i="22"/>
  <c r="K82" i="22"/>
  <c r="L82" i="22"/>
  <c r="M82" i="22"/>
  <c r="K83" i="22"/>
  <c r="L83" i="22"/>
  <c r="M83" i="22"/>
  <c r="K84" i="22"/>
  <c r="L84" i="22"/>
  <c r="M84" i="22"/>
  <c r="M73" i="22"/>
  <c r="L73" i="22"/>
  <c r="K73" i="22"/>
  <c r="K61" i="22"/>
  <c r="L61" i="22"/>
  <c r="M61" i="22"/>
  <c r="K62" i="22"/>
  <c r="L62" i="22"/>
  <c r="M62" i="22"/>
  <c r="K63" i="22"/>
  <c r="L63" i="22"/>
  <c r="M63" i="22"/>
  <c r="K64" i="22"/>
  <c r="L64" i="22"/>
  <c r="M64" i="22"/>
  <c r="K65" i="22"/>
  <c r="L65" i="22"/>
  <c r="M65" i="22"/>
  <c r="K66" i="22"/>
  <c r="L66" i="22"/>
  <c r="M66" i="22"/>
  <c r="K67" i="22"/>
  <c r="L67" i="22"/>
  <c r="M67" i="22"/>
  <c r="K68" i="22"/>
  <c r="L68" i="22"/>
  <c r="M68" i="22"/>
  <c r="K69" i="22"/>
  <c r="L69" i="22"/>
  <c r="M69" i="22"/>
  <c r="K70" i="22"/>
  <c r="L70" i="22"/>
  <c r="M70" i="22"/>
  <c r="K71" i="22"/>
  <c r="L71" i="22"/>
  <c r="M71" i="22"/>
  <c r="M60" i="22"/>
  <c r="L60" i="22"/>
  <c r="K60" i="22"/>
  <c r="K48" i="22"/>
  <c r="L48" i="22"/>
  <c r="M48" i="22"/>
  <c r="K49" i="22"/>
  <c r="L49" i="22"/>
  <c r="M49" i="22"/>
  <c r="K50" i="22"/>
  <c r="L50" i="22"/>
  <c r="M50" i="22"/>
  <c r="K51" i="22"/>
  <c r="L51" i="22"/>
  <c r="M51" i="22"/>
  <c r="K52" i="22"/>
  <c r="L52" i="22"/>
  <c r="M52" i="22"/>
  <c r="K53" i="22"/>
  <c r="L53" i="22"/>
  <c r="M53" i="22"/>
  <c r="K54" i="22"/>
  <c r="L54" i="22"/>
  <c r="M54" i="22"/>
  <c r="K55" i="22"/>
  <c r="L55" i="22"/>
  <c r="M55" i="22"/>
  <c r="K56" i="22"/>
  <c r="L56" i="22"/>
  <c r="M56" i="22"/>
  <c r="K57" i="22"/>
  <c r="L57" i="22"/>
  <c r="M57" i="22"/>
  <c r="K58" i="22"/>
  <c r="L58" i="22"/>
  <c r="M58" i="22"/>
  <c r="M47" i="22"/>
  <c r="L47" i="22"/>
  <c r="K47" i="22"/>
  <c r="K35" i="22"/>
  <c r="L35" i="22"/>
  <c r="M35" i="22"/>
  <c r="K36" i="22"/>
  <c r="L36" i="22"/>
  <c r="M36" i="22"/>
  <c r="K37" i="22"/>
  <c r="L37" i="22"/>
  <c r="M37" i="22"/>
  <c r="K38" i="22"/>
  <c r="L38" i="22"/>
  <c r="M38" i="22"/>
  <c r="K39" i="22"/>
  <c r="L39" i="22"/>
  <c r="M39" i="22"/>
  <c r="K40" i="22"/>
  <c r="L40" i="22"/>
  <c r="M40" i="22"/>
  <c r="K41" i="22"/>
  <c r="L41" i="22"/>
  <c r="M41" i="22"/>
  <c r="K42" i="22"/>
  <c r="L42" i="22"/>
  <c r="M42" i="22"/>
  <c r="K43" i="22"/>
  <c r="L43" i="22"/>
  <c r="M43" i="22"/>
  <c r="K44" i="22"/>
  <c r="L44" i="22"/>
  <c r="M44" i="22"/>
  <c r="K45" i="22"/>
  <c r="L45" i="22"/>
  <c r="M45" i="22"/>
  <c r="M34" i="22"/>
  <c r="L34" i="22"/>
  <c r="K34" i="22"/>
  <c r="K22" i="22"/>
  <c r="L22" i="22"/>
  <c r="M22" i="22"/>
  <c r="K23" i="22"/>
  <c r="L23" i="22"/>
  <c r="M23" i="22"/>
  <c r="K24" i="22"/>
  <c r="L24" i="22"/>
  <c r="M24" i="22"/>
  <c r="K25" i="22"/>
  <c r="L25" i="22"/>
  <c r="M25" i="22"/>
  <c r="K26" i="22"/>
  <c r="L26" i="22"/>
  <c r="M26" i="22"/>
  <c r="K27" i="22"/>
  <c r="L27" i="22"/>
  <c r="M27" i="22"/>
  <c r="K28" i="22"/>
  <c r="L28" i="22"/>
  <c r="M28" i="22"/>
  <c r="K29" i="22"/>
  <c r="L29" i="22"/>
  <c r="M29" i="22"/>
  <c r="K30" i="22"/>
  <c r="L30" i="22"/>
  <c r="M30" i="22"/>
  <c r="K31" i="22"/>
  <c r="L31" i="22"/>
  <c r="M31" i="22"/>
  <c r="K32" i="22"/>
  <c r="L32" i="22"/>
  <c r="M32" i="22"/>
  <c r="M21" i="22"/>
  <c r="L21" i="22"/>
  <c r="K21" i="22"/>
  <c r="K9" i="22"/>
  <c r="L9" i="22"/>
  <c r="M9" i="22"/>
  <c r="K10" i="22"/>
  <c r="L10" i="22"/>
  <c r="M10" i="22"/>
  <c r="K11" i="22"/>
  <c r="L11" i="22"/>
  <c r="M11" i="22"/>
  <c r="K12" i="22"/>
  <c r="L12" i="22"/>
  <c r="M12" i="22"/>
  <c r="K13" i="22"/>
  <c r="L13" i="22"/>
  <c r="M13" i="22"/>
  <c r="K14" i="22"/>
  <c r="L14" i="22"/>
  <c r="M14" i="22"/>
  <c r="K15" i="22"/>
  <c r="L15" i="22"/>
  <c r="M15" i="22"/>
  <c r="K16" i="22"/>
  <c r="L16" i="22"/>
  <c r="M16" i="22"/>
  <c r="K17" i="22"/>
  <c r="L17" i="22"/>
  <c r="M17" i="22"/>
  <c r="K18" i="22"/>
  <c r="L18" i="22"/>
  <c r="M18" i="22"/>
  <c r="K19" i="22"/>
  <c r="L19" i="22"/>
  <c r="M19" i="22"/>
  <c r="M8" i="22"/>
  <c r="L8" i="22"/>
  <c r="K8" i="22"/>
  <c r="C74" i="22"/>
  <c r="D74" i="22"/>
  <c r="E74" i="22"/>
  <c r="C75" i="22"/>
  <c r="D75" i="22"/>
  <c r="E75" i="22"/>
  <c r="C76" i="22"/>
  <c r="D76" i="22"/>
  <c r="E76" i="22"/>
  <c r="C77" i="22"/>
  <c r="D77" i="22"/>
  <c r="E77" i="22"/>
  <c r="C78" i="22"/>
  <c r="D78" i="22"/>
  <c r="E78" i="22"/>
  <c r="C79" i="22"/>
  <c r="D79" i="22"/>
  <c r="E79" i="22"/>
  <c r="C80" i="22"/>
  <c r="D80" i="22"/>
  <c r="E80" i="22"/>
  <c r="C81" i="22"/>
  <c r="D81" i="22"/>
  <c r="E81" i="22"/>
  <c r="C82" i="22"/>
  <c r="D82" i="22"/>
  <c r="E82" i="22"/>
  <c r="C83" i="22"/>
  <c r="D83" i="22"/>
  <c r="E83" i="22"/>
  <c r="C84" i="22"/>
  <c r="D84" i="22"/>
  <c r="E84" i="22"/>
  <c r="E73" i="22"/>
  <c r="D73" i="22"/>
  <c r="C73" i="22"/>
  <c r="C61" i="22"/>
  <c r="D61" i="22"/>
  <c r="E61" i="22"/>
  <c r="C62" i="22"/>
  <c r="D62" i="22"/>
  <c r="E62" i="22"/>
  <c r="C63" i="22"/>
  <c r="D63" i="22"/>
  <c r="E63" i="22"/>
  <c r="C64" i="22"/>
  <c r="D64" i="22"/>
  <c r="E64" i="22"/>
  <c r="C65" i="22"/>
  <c r="D65" i="22"/>
  <c r="E65" i="22"/>
  <c r="C66" i="22"/>
  <c r="D66" i="22"/>
  <c r="E66" i="22"/>
  <c r="C67" i="22"/>
  <c r="D67" i="22"/>
  <c r="E67" i="22"/>
  <c r="C68" i="22"/>
  <c r="D68" i="22"/>
  <c r="E68" i="22"/>
  <c r="C69" i="22"/>
  <c r="D69" i="22"/>
  <c r="E69" i="22"/>
  <c r="C70" i="22"/>
  <c r="D70" i="22"/>
  <c r="E70" i="22"/>
  <c r="C71" i="22"/>
  <c r="D71" i="22"/>
  <c r="E71" i="22"/>
  <c r="E60" i="22"/>
  <c r="D60" i="22"/>
  <c r="C60" i="22"/>
  <c r="C48" i="22"/>
  <c r="D48" i="22"/>
  <c r="E48" i="22"/>
  <c r="C49" i="22"/>
  <c r="D49" i="22"/>
  <c r="E49" i="22"/>
  <c r="C50" i="22"/>
  <c r="D50" i="22"/>
  <c r="E50" i="22"/>
  <c r="C51" i="22"/>
  <c r="D51" i="22"/>
  <c r="E51" i="22"/>
  <c r="C52" i="22"/>
  <c r="D52" i="22"/>
  <c r="E52" i="22"/>
  <c r="C53" i="22"/>
  <c r="D53" i="22"/>
  <c r="E53" i="22"/>
  <c r="C54" i="22"/>
  <c r="D54" i="22"/>
  <c r="E54" i="22"/>
  <c r="C55" i="22"/>
  <c r="D55" i="22"/>
  <c r="E55" i="22"/>
  <c r="C56" i="22"/>
  <c r="D56" i="22"/>
  <c r="E56" i="22"/>
  <c r="C57" i="22"/>
  <c r="D57" i="22"/>
  <c r="E57" i="22"/>
  <c r="C58" i="22"/>
  <c r="D58" i="22"/>
  <c r="E58" i="22"/>
  <c r="C47" i="22"/>
  <c r="E47" i="22"/>
  <c r="D47" i="22"/>
  <c r="C35" i="22"/>
  <c r="D35" i="22"/>
  <c r="E35" i="22"/>
  <c r="C36" i="22"/>
  <c r="D36" i="22"/>
  <c r="E36" i="22"/>
  <c r="C37" i="22"/>
  <c r="D37" i="22"/>
  <c r="E37" i="22"/>
  <c r="C38" i="22"/>
  <c r="D38" i="22"/>
  <c r="E38" i="22"/>
  <c r="C39" i="22"/>
  <c r="D39" i="22"/>
  <c r="E39" i="22"/>
  <c r="C40" i="22"/>
  <c r="D40" i="22"/>
  <c r="E40" i="22"/>
  <c r="C41" i="22"/>
  <c r="D41" i="22"/>
  <c r="E41" i="22"/>
  <c r="C42" i="22"/>
  <c r="D42" i="22"/>
  <c r="E42" i="22"/>
  <c r="C43" i="22"/>
  <c r="D43" i="22"/>
  <c r="E43" i="22"/>
  <c r="C44" i="22"/>
  <c r="D44" i="22"/>
  <c r="E44" i="22"/>
  <c r="C45" i="22"/>
  <c r="D45" i="22"/>
  <c r="E45" i="22"/>
  <c r="E34" i="22"/>
  <c r="D34" i="22"/>
  <c r="C34" i="22"/>
  <c r="C22" i="22"/>
  <c r="D22" i="22"/>
  <c r="E22" i="22"/>
  <c r="C23" i="22"/>
  <c r="D23" i="22"/>
  <c r="E23" i="22"/>
  <c r="C24" i="22"/>
  <c r="D24" i="22"/>
  <c r="E24" i="22"/>
  <c r="C25" i="22"/>
  <c r="D25" i="22"/>
  <c r="E25" i="22"/>
  <c r="C26" i="22"/>
  <c r="D26" i="22"/>
  <c r="E26" i="22"/>
  <c r="C27" i="22"/>
  <c r="D27" i="22"/>
  <c r="E27" i="22"/>
  <c r="C28" i="22"/>
  <c r="D28" i="22"/>
  <c r="E28" i="22"/>
  <c r="C29" i="22"/>
  <c r="D29" i="22"/>
  <c r="E29" i="22"/>
  <c r="C30" i="22"/>
  <c r="D30" i="22"/>
  <c r="E30" i="22"/>
  <c r="C31" i="22"/>
  <c r="D31" i="22"/>
  <c r="E31" i="22"/>
  <c r="C32" i="22"/>
  <c r="D32" i="22"/>
  <c r="E32" i="22"/>
  <c r="C21" i="22"/>
  <c r="E21" i="22"/>
  <c r="D21" i="22"/>
  <c r="C9" i="22"/>
  <c r="D9" i="22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C14" i="22"/>
  <c r="D14" i="22"/>
  <c r="E14" i="22"/>
  <c r="C15" i="22"/>
  <c r="D15" i="22"/>
  <c r="E15" i="22"/>
  <c r="C16" i="22"/>
  <c r="D16" i="22"/>
  <c r="E16" i="22"/>
  <c r="C17" i="22"/>
  <c r="D17" i="22"/>
  <c r="E17" i="22"/>
  <c r="C18" i="22"/>
  <c r="D18" i="22"/>
  <c r="E18" i="22"/>
  <c r="C19" i="22"/>
  <c r="D19" i="22"/>
  <c r="E19" i="22"/>
  <c r="D8" i="22"/>
  <c r="E8" i="22"/>
  <c r="C8" i="22"/>
  <c r="U85" i="35"/>
  <c r="T85" i="35"/>
  <c r="S85" i="35"/>
  <c r="V85" i="35"/>
  <c r="M85" i="35"/>
  <c r="L85" i="35"/>
  <c r="K85" i="35"/>
  <c r="N85" i="35"/>
  <c r="E85" i="35"/>
  <c r="D85" i="35"/>
  <c r="C85" i="35"/>
  <c r="F85" i="35"/>
  <c r="Z84" i="35"/>
  <c r="V84" i="35"/>
  <c r="R84" i="35"/>
  <c r="N84" i="35"/>
  <c r="J84" i="35"/>
  <c r="F84" i="35"/>
  <c r="Z83" i="35"/>
  <c r="V83" i="35"/>
  <c r="R83" i="35"/>
  <c r="N83" i="35"/>
  <c r="J83" i="35"/>
  <c r="F83" i="35"/>
  <c r="Z82" i="35"/>
  <c r="V82" i="35"/>
  <c r="R82" i="35"/>
  <c r="N82" i="35"/>
  <c r="J82" i="35"/>
  <c r="F82" i="35"/>
  <c r="Z81" i="35"/>
  <c r="V81" i="35"/>
  <c r="R81" i="35"/>
  <c r="N81" i="35"/>
  <c r="J81" i="35"/>
  <c r="F81" i="35"/>
  <c r="Z80" i="35"/>
  <c r="V80" i="35"/>
  <c r="R80" i="35"/>
  <c r="N80" i="35"/>
  <c r="J80" i="35"/>
  <c r="F80" i="35"/>
  <c r="Z79" i="35"/>
  <c r="V79" i="35"/>
  <c r="R79" i="35"/>
  <c r="N79" i="35"/>
  <c r="J79" i="35"/>
  <c r="F79" i="35"/>
  <c r="Z78" i="35"/>
  <c r="V78" i="35"/>
  <c r="R78" i="35"/>
  <c r="N78" i="35"/>
  <c r="J78" i="35"/>
  <c r="F78" i="35"/>
  <c r="Z77" i="35"/>
  <c r="V77" i="35"/>
  <c r="R77" i="35"/>
  <c r="N77" i="35"/>
  <c r="J77" i="35"/>
  <c r="F77" i="35"/>
  <c r="Z76" i="35"/>
  <c r="V76" i="35"/>
  <c r="R76" i="35"/>
  <c r="N76" i="35"/>
  <c r="J76" i="35"/>
  <c r="F76" i="35"/>
  <c r="Z75" i="35"/>
  <c r="V75" i="35"/>
  <c r="R75" i="35"/>
  <c r="N75" i="35"/>
  <c r="J75" i="35"/>
  <c r="F75" i="35"/>
  <c r="Z74" i="35"/>
  <c r="V74" i="35"/>
  <c r="R74" i="35"/>
  <c r="N74" i="35"/>
  <c r="J74" i="35"/>
  <c r="F74" i="35"/>
  <c r="V73" i="35"/>
  <c r="N73" i="35"/>
  <c r="F73" i="35"/>
  <c r="U72" i="35"/>
  <c r="T72" i="35"/>
  <c r="S72" i="35"/>
  <c r="V72" i="35"/>
  <c r="M72" i="35"/>
  <c r="L72" i="35"/>
  <c r="K72" i="35"/>
  <c r="N72" i="35"/>
  <c r="E72" i="35"/>
  <c r="D72" i="35"/>
  <c r="C72" i="35"/>
  <c r="J72" i="35" s="1"/>
  <c r="F72" i="35"/>
  <c r="V71" i="35"/>
  <c r="N71" i="35"/>
  <c r="F71" i="35"/>
  <c r="V70" i="35"/>
  <c r="N70" i="35"/>
  <c r="F70" i="35"/>
  <c r="V69" i="35"/>
  <c r="N69" i="35"/>
  <c r="F69" i="35"/>
  <c r="V68" i="35"/>
  <c r="N68" i="35"/>
  <c r="F68" i="35"/>
  <c r="V67" i="35"/>
  <c r="N67" i="35"/>
  <c r="F67" i="35"/>
  <c r="V66" i="35"/>
  <c r="N66" i="35"/>
  <c r="F66" i="35"/>
  <c r="V65" i="35"/>
  <c r="N65" i="35"/>
  <c r="F65" i="35"/>
  <c r="V64" i="35"/>
  <c r="N64" i="35"/>
  <c r="F64" i="35"/>
  <c r="V63" i="35"/>
  <c r="N63" i="35"/>
  <c r="F63" i="35"/>
  <c r="V62" i="35"/>
  <c r="N62" i="35"/>
  <c r="F62" i="35"/>
  <c r="V61" i="35"/>
  <c r="N61" i="35"/>
  <c r="F61" i="35"/>
  <c r="V60" i="35"/>
  <c r="N60" i="35"/>
  <c r="F60" i="35"/>
  <c r="U59" i="35"/>
  <c r="T59" i="35"/>
  <c r="S59" i="35"/>
  <c r="V59" i="35"/>
  <c r="M59" i="35"/>
  <c r="L59" i="35"/>
  <c r="K59" i="35"/>
  <c r="K86" i="35" s="1"/>
  <c r="E59" i="35"/>
  <c r="D59" i="35"/>
  <c r="C59" i="35"/>
  <c r="F59" i="35"/>
  <c r="V58" i="35"/>
  <c r="N58" i="35"/>
  <c r="F58" i="35"/>
  <c r="V57" i="35"/>
  <c r="N57" i="35"/>
  <c r="F57" i="35"/>
  <c r="V56" i="35"/>
  <c r="N56" i="35"/>
  <c r="F56" i="35"/>
  <c r="V55" i="35"/>
  <c r="N55" i="35"/>
  <c r="F55" i="35"/>
  <c r="V54" i="35"/>
  <c r="N54" i="35"/>
  <c r="F54" i="35"/>
  <c r="V53" i="35"/>
  <c r="N53" i="35"/>
  <c r="F53" i="35"/>
  <c r="V52" i="35"/>
  <c r="N52" i="35"/>
  <c r="F52" i="35"/>
  <c r="V51" i="35"/>
  <c r="N51" i="35"/>
  <c r="F51" i="35"/>
  <c r="V50" i="35"/>
  <c r="N50" i="35"/>
  <c r="F50" i="35"/>
  <c r="V49" i="35"/>
  <c r="N49" i="35"/>
  <c r="F49" i="35"/>
  <c r="V48" i="35"/>
  <c r="N48" i="35"/>
  <c r="F48" i="35"/>
  <c r="V47" i="35"/>
  <c r="N47" i="35"/>
  <c r="F47" i="35"/>
  <c r="U46" i="35"/>
  <c r="T46" i="35"/>
  <c r="S46" i="35"/>
  <c r="V46" i="35"/>
  <c r="M46" i="35"/>
  <c r="L46" i="35"/>
  <c r="K46" i="35"/>
  <c r="N46" i="35"/>
  <c r="E46" i="35"/>
  <c r="D46" i="35"/>
  <c r="C46" i="35"/>
  <c r="V45" i="35"/>
  <c r="N45" i="35"/>
  <c r="F45" i="35"/>
  <c r="V44" i="35"/>
  <c r="N44" i="35"/>
  <c r="F44" i="35"/>
  <c r="V43" i="35"/>
  <c r="N43" i="35"/>
  <c r="F43" i="35"/>
  <c r="V42" i="35"/>
  <c r="N42" i="35"/>
  <c r="F42" i="35"/>
  <c r="V41" i="35"/>
  <c r="N41" i="35"/>
  <c r="F41" i="35"/>
  <c r="V40" i="35"/>
  <c r="N40" i="35"/>
  <c r="F40" i="35"/>
  <c r="V39" i="35"/>
  <c r="N39" i="35"/>
  <c r="F39" i="35"/>
  <c r="V38" i="35"/>
  <c r="N38" i="35"/>
  <c r="F38" i="35"/>
  <c r="V37" i="35"/>
  <c r="N37" i="35"/>
  <c r="F37" i="35"/>
  <c r="V36" i="35"/>
  <c r="N36" i="35"/>
  <c r="F36" i="35"/>
  <c r="V35" i="35"/>
  <c r="N35" i="35"/>
  <c r="F35" i="35"/>
  <c r="V34" i="35"/>
  <c r="N34" i="35"/>
  <c r="F34" i="35"/>
  <c r="U33" i="35"/>
  <c r="T33" i="35"/>
  <c r="S33" i="35"/>
  <c r="V33" i="35" s="1"/>
  <c r="M33" i="35"/>
  <c r="L33" i="35"/>
  <c r="K33" i="35"/>
  <c r="N33" i="35" s="1"/>
  <c r="E33" i="35"/>
  <c r="D33" i="35"/>
  <c r="C33" i="35"/>
  <c r="F33" i="35" s="1"/>
  <c r="V32" i="35"/>
  <c r="N32" i="35"/>
  <c r="F32" i="35"/>
  <c r="V31" i="35"/>
  <c r="N31" i="35"/>
  <c r="F31" i="35"/>
  <c r="V30" i="35"/>
  <c r="N30" i="35"/>
  <c r="F30" i="35"/>
  <c r="V29" i="35"/>
  <c r="N29" i="35"/>
  <c r="F29" i="35"/>
  <c r="V28" i="35"/>
  <c r="N28" i="35"/>
  <c r="F28" i="35"/>
  <c r="V27" i="35"/>
  <c r="N27" i="35"/>
  <c r="F27" i="35"/>
  <c r="V26" i="35"/>
  <c r="N26" i="35"/>
  <c r="F26" i="35"/>
  <c r="V25" i="35"/>
  <c r="N25" i="35"/>
  <c r="F25" i="35"/>
  <c r="V24" i="35"/>
  <c r="N24" i="35"/>
  <c r="F24" i="35"/>
  <c r="V23" i="35"/>
  <c r="N23" i="35"/>
  <c r="F23" i="35"/>
  <c r="V22" i="35"/>
  <c r="N22" i="35"/>
  <c r="F22" i="35"/>
  <c r="V21" i="35"/>
  <c r="N21" i="35"/>
  <c r="F21" i="35"/>
  <c r="U20" i="35"/>
  <c r="U86" i="35" s="1"/>
  <c r="T20" i="35"/>
  <c r="S20" i="35"/>
  <c r="S86" i="35" s="1"/>
  <c r="M20" i="35"/>
  <c r="L20" i="35"/>
  <c r="L86" i="35" s="1"/>
  <c r="K20" i="35"/>
  <c r="N20" i="35" s="1"/>
  <c r="E20" i="35"/>
  <c r="D20" i="35"/>
  <c r="C20" i="35"/>
  <c r="V19" i="35"/>
  <c r="N19" i="35"/>
  <c r="F19" i="35"/>
  <c r="V18" i="35"/>
  <c r="N18" i="35"/>
  <c r="F18" i="35"/>
  <c r="V17" i="35"/>
  <c r="N17" i="35"/>
  <c r="F17" i="35"/>
  <c r="V16" i="35"/>
  <c r="N16" i="35"/>
  <c r="F16" i="35"/>
  <c r="V15" i="35"/>
  <c r="N15" i="35"/>
  <c r="F15" i="35"/>
  <c r="V14" i="35"/>
  <c r="N14" i="35"/>
  <c r="F14" i="35"/>
  <c r="V13" i="35"/>
  <c r="N13" i="35"/>
  <c r="F13" i="35"/>
  <c r="V12" i="35"/>
  <c r="N12" i="35"/>
  <c r="F12" i="35"/>
  <c r="V11" i="35"/>
  <c r="N11" i="35"/>
  <c r="F11" i="35"/>
  <c r="V10" i="35"/>
  <c r="N10" i="35"/>
  <c r="F10" i="35"/>
  <c r="V9" i="35"/>
  <c r="N9" i="35"/>
  <c r="F9" i="35"/>
  <c r="V8" i="35"/>
  <c r="N8" i="35"/>
  <c r="F8" i="35"/>
  <c r="U85" i="34"/>
  <c r="T85" i="34"/>
  <c r="S85" i="34"/>
  <c r="V85" i="34" s="1"/>
  <c r="M85" i="34"/>
  <c r="L85" i="34"/>
  <c r="K85" i="34"/>
  <c r="E85" i="34"/>
  <c r="D85" i="34"/>
  <c r="C85" i="34"/>
  <c r="F85" i="34"/>
  <c r="Z84" i="34"/>
  <c r="V84" i="34"/>
  <c r="R84" i="34"/>
  <c r="N84" i="34"/>
  <c r="J84" i="34"/>
  <c r="F84" i="34"/>
  <c r="Z83" i="34"/>
  <c r="V83" i="34"/>
  <c r="R83" i="34"/>
  <c r="N83" i="34"/>
  <c r="J83" i="34"/>
  <c r="F83" i="34"/>
  <c r="Z82" i="34"/>
  <c r="V82" i="34"/>
  <c r="R82" i="34"/>
  <c r="N82" i="34"/>
  <c r="J82" i="34"/>
  <c r="F82" i="34"/>
  <c r="Z81" i="34"/>
  <c r="V81" i="34"/>
  <c r="R81" i="34"/>
  <c r="N81" i="34"/>
  <c r="J81" i="34"/>
  <c r="F81" i="34"/>
  <c r="Z80" i="34"/>
  <c r="V80" i="34"/>
  <c r="R80" i="34"/>
  <c r="N80" i="34"/>
  <c r="J80" i="34"/>
  <c r="F80" i="34"/>
  <c r="Z79" i="34"/>
  <c r="V79" i="34"/>
  <c r="R79" i="34"/>
  <c r="N79" i="34"/>
  <c r="J79" i="34"/>
  <c r="F79" i="34"/>
  <c r="Z78" i="34"/>
  <c r="V78" i="34"/>
  <c r="R78" i="34"/>
  <c r="N78" i="34"/>
  <c r="J78" i="34"/>
  <c r="F78" i="34"/>
  <c r="Z77" i="34"/>
  <c r="V77" i="34"/>
  <c r="R77" i="34"/>
  <c r="N77" i="34"/>
  <c r="J77" i="34"/>
  <c r="F77" i="34"/>
  <c r="Z76" i="34"/>
  <c r="V76" i="34"/>
  <c r="R76" i="34"/>
  <c r="N76" i="34"/>
  <c r="J76" i="34"/>
  <c r="F76" i="34"/>
  <c r="Z75" i="34"/>
  <c r="V75" i="34"/>
  <c r="R75" i="34"/>
  <c r="N75" i="34"/>
  <c r="J75" i="34"/>
  <c r="F75" i="34"/>
  <c r="Z74" i="34"/>
  <c r="V74" i="34"/>
  <c r="R74" i="34"/>
  <c r="N74" i="34"/>
  <c r="J74" i="34"/>
  <c r="F74" i="34"/>
  <c r="V73" i="34"/>
  <c r="N73" i="34"/>
  <c r="F73" i="34"/>
  <c r="U72" i="34"/>
  <c r="T72" i="34"/>
  <c r="S72" i="34"/>
  <c r="V72" i="34" s="1"/>
  <c r="M72" i="34"/>
  <c r="L72" i="34"/>
  <c r="K72" i="34"/>
  <c r="N72" i="34" s="1"/>
  <c r="E72" i="34"/>
  <c r="D72" i="34"/>
  <c r="C72" i="34"/>
  <c r="V71" i="34"/>
  <c r="N71" i="34"/>
  <c r="F71" i="34"/>
  <c r="V70" i="34"/>
  <c r="N70" i="34"/>
  <c r="F70" i="34"/>
  <c r="V69" i="34"/>
  <c r="N69" i="34"/>
  <c r="F69" i="34"/>
  <c r="V68" i="34"/>
  <c r="N68" i="34"/>
  <c r="F68" i="34"/>
  <c r="V67" i="34"/>
  <c r="N67" i="34"/>
  <c r="F67" i="34"/>
  <c r="V66" i="34"/>
  <c r="N66" i="34"/>
  <c r="F66" i="34"/>
  <c r="V65" i="34"/>
  <c r="N65" i="34"/>
  <c r="F65" i="34"/>
  <c r="V64" i="34"/>
  <c r="N64" i="34"/>
  <c r="F64" i="34"/>
  <c r="V63" i="34"/>
  <c r="N63" i="34"/>
  <c r="F63" i="34"/>
  <c r="V62" i="34"/>
  <c r="N62" i="34"/>
  <c r="F62" i="34"/>
  <c r="V61" i="34"/>
  <c r="N61" i="34"/>
  <c r="F61" i="34"/>
  <c r="V60" i="34"/>
  <c r="N60" i="34"/>
  <c r="F60" i="34"/>
  <c r="U59" i="34"/>
  <c r="T59" i="34"/>
  <c r="S59" i="34"/>
  <c r="V59" i="34" s="1"/>
  <c r="M59" i="34"/>
  <c r="L59" i="34"/>
  <c r="K59" i="34"/>
  <c r="E59" i="34"/>
  <c r="D59" i="34"/>
  <c r="C59" i="34"/>
  <c r="F59" i="34" s="1"/>
  <c r="V58" i="34"/>
  <c r="N58" i="34"/>
  <c r="F58" i="34"/>
  <c r="V57" i="34"/>
  <c r="N57" i="34"/>
  <c r="F57" i="34"/>
  <c r="V56" i="34"/>
  <c r="N56" i="34"/>
  <c r="F56" i="34"/>
  <c r="V55" i="34"/>
  <c r="N55" i="34"/>
  <c r="F55" i="34"/>
  <c r="V54" i="34"/>
  <c r="N54" i="34"/>
  <c r="F54" i="34"/>
  <c r="V53" i="34"/>
  <c r="N53" i="34"/>
  <c r="F53" i="34"/>
  <c r="V52" i="34"/>
  <c r="N52" i="34"/>
  <c r="F52" i="34"/>
  <c r="V51" i="34"/>
  <c r="N51" i="34"/>
  <c r="F51" i="34"/>
  <c r="V50" i="34"/>
  <c r="N50" i="34"/>
  <c r="F50" i="34"/>
  <c r="V49" i="34"/>
  <c r="N49" i="34"/>
  <c r="F49" i="34"/>
  <c r="V48" i="34"/>
  <c r="N48" i="34"/>
  <c r="F48" i="34"/>
  <c r="V47" i="34"/>
  <c r="N47" i="34"/>
  <c r="F47" i="34"/>
  <c r="U46" i="34"/>
  <c r="T46" i="34"/>
  <c r="S46" i="34"/>
  <c r="M46" i="34"/>
  <c r="L46" i="34"/>
  <c r="K46" i="34"/>
  <c r="N46" i="34" s="1"/>
  <c r="E46" i="34"/>
  <c r="D46" i="34"/>
  <c r="C46" i="34"/>
  <c r="V45" i="34"/>
  <c r="N45" i="34"/>
  <c r="F45" i="34"/>
  <c r="V44" i="34"/>
  <c r="N44" i="34"/>
  <c r="F44" i="34"/>
  <c r="V43" i="34"/>
  <c r="N43" i="34"/>
  <c r="F43" i="34"/>
  <c r="V42" i="34"/>
  <c r="N42" i="34"/>
  <c r="F42" i="34"/>
  <c r="V41" i="34"/>
  <c r="N41" i="34"/>
  <c r="F41" i="34"/>
  <c r="V40" i="34"/>
  <c r="N40" i="34"/>
  <c r="F40" i="34"/>
  <c r="V39" i="34"/>
  <c r="N39" i="34"/>
  <c r="F39" i="34"/>
  <c r="V38" i="34"/>
  <c r="N38" i="34"/>
  <c r="F38" i="34"/>
  <c r="V37" i="34"/>
  <c r="N37" i="34"/>
  <c r="F37" i="34"/>
  <c r="V36" i="34"/>
  <c r="N36" i="34"/>
  <c r="F36" i="34"/>
  <c r="V35" i="34"/>
  <c r="N35" i="34"/>
  <c r="F35" i="34"/>
  <c r="V34" i="34"/>
  <c r="N34" i="34"/>
  <c r="F34" i="34"/>
  <c r="U33" i="34"/>
  <c r="T33" i="34"/>
  <c r="S33" i="34"/>
  <c r="V33" i="34" s="1"/>
  <c r="M33" i="34"/>
  <c r="L33" i="34"/>
  <c r="K33" i="34"/>
  <c r="E33" i="34"/>
  <c r="D33" i="34"/>
  <c r="C33" i="34"/>
  <c r="F33" i="34" s="1"/>
  <c r="V32" i="34"/>
  <c r="N32" i="34"/>
  <c r="F32" i="34"/>
  <c r="V31" i="34"/>
  <c r="N31" i="34"/>
  <c r="F31" i="34"/>
  <c r="V30" i="34"/>
  <c r="N30" i="34"/>
  <c r="F30" i="34"/>
  <c r="V29" i="34"/>
  <c r="N29" i="34"/>
  <c r="F29" i="34"/>
  <c r="V28" i="34"/>
  <c r="N28" i="34"/>
  <c r="F28" i="34"/>
  <c r="V27" i="34"/>
  <c r="N27" i="34"/>
  <c r="F27" i="34"/>
  <c r="V26" i="34"/>
  <c r="N26" i="34"/>
  <c r="F26" i="34"/>
  <c r="V25" i="34"/>
  <c r="N25" i="34"/>
  <c r="F25" i="34"/>
  <c r="V24" i="34"/>
  <c r="N24" i="34"/>
  <c r="F24" i="34"/>
  <c r="V23" i="34"/>
  <c r="N23" i="34"/>
  <c r="F23" i="34"/>
  <c r="V22" i="34"/>
  <c r="N22" i="34"/>
  <c r="F22" i="34"/>
  <c r="V21" i="34"/>
  <c r="N21" i="34"/>
  <c r="F21" i="34"/>
  <c r="U20" i="34"/>
  <c r="T20" i="34"/>
  <c r="S20" i="34"/>
  <c r="M20" i="34"/>
  <c r="M86" i="34" s="1"/>
  <c r="L20" i="34"/>
  <c r="L86" i="34" s="1"/>
  <c r="K20" i="34"/>
  <c r="E20" i="34"/>
  <c r="E86" i="34" s="1"/>
  <c r="D20" i="34"/>
  <c r="C20" i="34"/>
  <c r="C86" i="34" s="1"/>
  <c r="V19" i="34"/>
  <c r="N19" i="34"/>
  <c r="F19" i="34"/>
  <c r="V18" i="34"/>
  <c r="N18" i="34"/>
  <c r="F18" i="34"/>
  <c r="V17" i="34"/>
  <c r="N17" i="34"/>
  <c r="F17" i="34"/>
  <c r="V16" i="34"/>
  <c r="N16" i="34"/>
  <c r="F16" i="34"/>
  <c r="V15" i="34"/>
  <c r="N15" i="34"/>
  <c r="F15" i="34"/>
  <c r="V14" i="34"/>
  <c r="N14" i="34"/>
  <c r="F14" i="34"/>
  <c r="V13" i="34"/>
  <c r="N13" i="34"/>
  <c r="F13" i="34"/>
  <c r="V12" i="34"/>
  <c r="N12" i="34"/>
  <c r="F12" i="34"/>
  <c r="V11" i="34"/>
  <c r="N11" i="34"/>
  <c r="F11" i="34"/>
  <c r="V10" i="34"/>
  <c r="N10" i="34"/>
  <c r="F10" i="34"/>
  <c r="V9" i="34"/>
  <c r="N9" i="34"/>
  <c r="F9" i="34"/>
  <c r="V8" i="34"/>
  <c r="N8" i="34"/>
  <c r="F8" i="34"/>
  <c r="U85" i="33"/>
  <c r="T85" i="33"/>
  <c r="S85" i="33"/>
  <c r="V85" i="33"/>
  <c r="M85" i="33"/>
  <c r="L85" i="33"/>
  <c r="K85" i="33"/>
  <c r="N85" i="33"/>
  <c r="E85" i="33"/>
  <c r="D85" i="33"/>
  <c r="C85" i="33"/>
  <c r="F85" i="33"/>
  <c r="Z84" i="33"/>
  <c r="V84" i="33"/>
  <c r="R84" i="33"/>
  <c r="N84" i="33"/>
  <c r="J84" i="33"/>
  <c r="F84" i="33"/>
  <c r="Z83" i="33"/>
  <c r="V83" i="33"/>
  <c r="R83" i="33"/>
  <c r="N83" i="33"/>
  <c r="J83" i="33"/>
  <c r="F83" i="33"/>
  <c r="Z82" i="33"/>
  <c r="V82" i="33"/>
  <c r="R82" i="33"/>
  <c r="N82" i="33"/>
  <c r="J82" i="33"/>
  <c r="F82" i="33"/>
  <c r="Z81" i="33"/>
  <c r="V81" i="33"/>
  <c r="R81" i="33"/>
  <c r="N81" i="33"/>
  <c r="J81" i="33"/>
  <c r="F81" i="33"/>
  <c r="Z80" i="33"/>
  <c r="V80" i="33"/>
  <c r="R80" i="33"/>
  <c r="N80" i="33"/>
  <c r="J80" i="33"/>
  <c r="F80" i="33"/>
  <c r="Z79" i="33"/>
  <c r="V79" i="33"/>
  <c r="R79" i="33"/>
  <c r="N79" i="33"/>
  <c r="J79" i="33"/>
  <c r="F79" i="33"/>
  <c r="Z78" i="33"/>
  <c r="V78" i="33"/>
  <c r="R78" i="33"/>
  <c r="N78" i="33"/>
  <c r="J78" i="33"/>
  <c r="F78" i="33"/>
  <c r="Z77" i="33"/>
  <c r="V77" i="33"/>
  <c r="R77" i="33"/>
  <c r="N77" i="33"/>
  <c r="J77" i="33"/>
  <c r="F77" i="33"/>
  <c r="Z76" i="33"/>
  <c r="V76" i="33"/>
  <c r="R76" i="33"/>
  <c r="N76" i="33"/>
  <c r="J76" i="33"/>
  <c r="F76" i="33"/>
  <c r="Z75" i="33"/>
  <c r="V75" i="33"/>
  <c r="R75" i="33"/>
  <c r="N75" i="33"/>
  <c r="J75" i="33"/>
  <c r="F75" i="33"/>
  <c r="Z74" i="33"/>
  <c r="V74" i="33"/>
  <c r="R74" i="33"/>
  <c r="N74" i="33"/>
  <c r="J74" i="33"/>
  <c r="F74" i="33"/>
  <c r="V73" i="33"/>
  <c r="N73" i="33"/>
  <c r="F73" i="33"/>
  <c r="U72" i="33"/>
  <c r="T72" i="33"/>
  <c r="S72" i="33"/>
  <c r="M72" i="33"/>
  <c r="L72" i="33"/>
  <c r="K72" i="33"/>
  <c r="N72" i="33" s="1"/>
  <c r="E72" i="33"/>
  <c r="D72" i="33"/>
  <c r="C72" i="33"/>
  <c r="F72" i="33" s="1"/>
  <c r="V71" i="33"/>
  <c r="N71" i="33"/>
  <c r="F71" i="33"/>
  <c r="V70" i="33"/>
  <c r="N70" i="33"/>
  <c r="F70" i="33"/>
  <c r="V69" i="33"/>
  <c r="N69" i="33"/>
  <c r="F69" i="33"/>
  <c r="V68" i="33"/>
  <c r="N68" i="33"/>
  <c r="F68" i="33"/>
  <c r="V67" i="33"/>
  <c r="N67" i="33"/>
  <c r="F67" i="33"/>
  <c r="V66" i="33"/>
  <c r="N66" i="33"/>
  <c r="F66" i="33"/>
  <c r="V65" i="33"/>
  <c r="N65" i="33"/>
  <c r="F65" i="33"/>
  <c r="V64" i="33"/>
  <c r="N64" i="33"/>
  <c r="F64" i="33"/>
  <c r="V63" i="33"/>
  <c r="N63" i="33"/>
  <c r="F63" i="33"/>
  <c r="V62" i="33"/>
  <c r="N62" i="33"/>
  <c r="F62" i="33"/>
  <c r="V61" i="33"/>
  <c r="N61" i="33"/>
  <c r="F61" i="33"/>
  <c r="V60" i="33"/>
  <c r="N60" i="33"/>
  <c r="F60" i="33"/>
  <c r="U59" i="33"/>
  <c r="T59" i="33"/>
  <c r="S59" i="33"/>
  <c r="V59" i="33" s="1"/>
  <c r="M59" i="33"/>
  <c r="L59" i="33"/>
  <c r="K59" i="33"/>
  <c r="E59" i="33"/>
  <c r="D59" i="33"/>
  <c r="C59" i="33"/>
  <c r="F59" i="33" s="1"/>
  <c r="V58" i="33"/>
  <c r="N58" i="33"/>
  <c r="F58" i="33"/>
  <c r="V57" i="33"/>
  <c r="N57" i="33"/>
  <c r="F57" i="33"/>
  <c r="V56" i="33"/>
  <c r="N56" i="33"/>
  <c r="F56" i="33"/>
  <c r="V55" i="33"/>
  <c r="N55" i="33"/>
  <c r="F55" i="33"/>
  <c r="V54" i="33"/>
  <c r="N54" i="33"/>
  <c r="F54" i="33"/>
  <c r="V53" i="33"/>
  <c r="N53" i="33"/>
  <c r="F53" i="33"/>
  <c r="V52" i="33"/>
  <c r="N52" i="33"/>
  <c r="F52" i="33"/>
  <c r="V51" i="33"/>
  <c r="N51" i="33"/>
  <c r="F51" i="33"/>
  <c r="V50" i="33"/>
  <c r="N50" i="33"/>
  <c r="F50" i="33"/>
  <c r="V49" i="33"/>
  <c r="N49" i="33"/>
  <c r="F49" i="33"/>
  <c r="V48" i="33"/>
  <c r="N48" i="33"/>
  <c r="F48" i="33"/>
  <c r="V47" i="33"/>
  <c r="N47" i="33"/>
  <c r="F47" i="33"/>
  <c r="U46" i="33"/>
  <c r="T46" i="33"/>
  <c r="S46" i="33"/>
  <c r="M46" i="33"/>
  <c r="L46" i="33"/>
  <c r="K46" i="33"/>
  <c r="E46" i="33"/>
  <c r="D46" i="33"/>
  <c r="C46" i="33"/>
  <c r="V45" i="33"/>
  <c r="N45" i="33"/>
  <c r="F45" i="33"/>
  <c r="V44" i="33"/>
  <c r="N44" i="33"/>
  <c r="F44" i="33"/>
  <c r="V43" i="33"/>
  <c r="N43" i="33"/>
  <c r="F43" i="33"/>
  <c r="V42" i="33"/>
  <c r="N42" i="33"/>
  <c r="F42" i="33"/>
  <c r="V41" i="33"/>
  <c r="N41" i="33"/>
  <c r="F41" i="33"/>
  <c r="V40" i="33"/>
  <c r="N40" i="33"/>
  <c r="F40" i="33"/>
  <c r="V39" i="33"/>
  <c r="N39" i="33"/>
  <c r="F39" i="33"/>
  <c r="V38" i="33"/>
  <c r="N38" i="33"/>
  <c r="F38" i="33"/>
  <c r="V37" i="33"/>
  <c r="N37" i="33"/>
  <c r="F37" i="33"/>
  <c r="V36" i="33"/>
  <c r="N36" i="33"/>
  <c r="F36" i="33"/>
  <c r="V35" i="33"/>
  <c r="N35" i="33"/>
  <c r="F35" i="33"/>
  <c r="V34" i="33"/>
  <c r="N34" i="33"/>
  <c r="F34" i="33"/>
  <c r="U33" i="33"/>
  <c r="T33" i="33"/>
  <c r="S33" i="33"/>
  <c r="M33" i="33"/>
  <c r="L33" i="33"/>
  <c r="K33" i="33"/>
  <c r="E33" i="33"/>
  <c r="D33" i="33"/>
  <c r="C33" i="33"/>
  <c r="V32" i="33"/>
  <c r="N32" i="33"/>
  <c r="F32" i="33"/>
  <c r="V31" i="33"/>
  <c r="N31" i="33"/>
  <c r="F31" i="33"/>
  <c r="V30" i="33"/>
  <c r="N30" i="33"/>
  <c r="F30" i="33"/>
  <c r="V29" i="33"/>
  <c r="N29" i="33"/>
  <c r="F29" i="33"/>
  <c r="V28" i="33"/>
  <c r="N28" i="33"/>
  <c r="F28" i="33"/>
  <c r="V27" i="33"/>
  <c r="N27" i="33"/>
  <c r="F27" i="33"/>
  <c r="V26" i="33"/>
  <c r="N26" i="33"/>
  <c r="F26" i="33"/>
  <c r="V25" i="33"/>
  <c r="N25" i="33"/>
  <c r="F25" i="33"/>
  <c r="V24" i="33"/>
  <c r="N24" i="33"/>
  <c r="F24" i="33"/>
  <c r="V23" i="33"/>
  <c r="N23" i="33"/>
  <c r="F23" i="33"/>
  <c r="V22" i="33"/>
  <c r="N22" i="33"/>
  <c r="F22" i="33"/>
  <c r="V21" i="33"/>
  <c r="N21" i="33"/>
  <c r="F21" i="33"/>
  <c r="U20" i="33"/>
  <c r="T20" i="33"/>
  <c r="S20" i="33"/>
  <c r="M20" i="33"/>
  <c r="L20" i="33"/>
  <c r="K20" i="33"/>
  <c r="E20" i="33"/>
  <c r="E86" i="33" s="1"/>
  <c r="D20" i="33"/>
  <c r="D86" i="33" s="1"/>
  <c r="C20" i="33"/>
  <c r="V19" i="33"/>
  <c r="N19" i="33"/>
  <c r="F19" i="33"/>
  <c r="V18" i="33"/>
  <c r="N18" i="33"/>
  <c r="F18" i="33"/>
  <c r="V17" i="33"/>
  <c r="N17" i="33"/>
  <c r="F17" i="33"/>
  <c r="V16" i="33"/>
  <c r="N16" i="33"/>
  <c r="F16" i="33"/>
  <c r="V15" i="33"/>
  <c r="N15" i="33"/>
  <c r="F15" i="33"/>
  <c r="V14" i="33"/>
  <c r="N14" i="33"/>
  <c r="F14" i="33"/>
  <c r="V13" i="33"/>
  <c r="N13" i="33"/>
  <c r="F13" i="33"/>
  <c r="V12" i="33"/>
  <c r="N12" i="33"/>
  <c r="F12" i="33"/>
  <c r="V11" i="33"/>
  <c r="N11" i="33"/>
  <c r="F11" i="33"/>
  <c r="V10" i="33"/>
  <c r="N10" i="33"/>
  <c r="F10" i="33"/>
  <c r="V9" i="33"/>
  <c r="N9" i="33"/>
  <c r="F9" i="33"/>
  <c r="V8" i="33"/>
  <c r="N8" i="33"/>
  <c r="F8" i="33"/>
  <c r="BH86" i="40"/>
  <c r="CH18" i="40"/>
  <c r="CD24" i="40"/>
  <c r="CD26" i="40"/>
  <c r="CD28" i="40"/>
  <c r="CD30" i="40"/>
  <c r="CD32" i="40"/>
  <c r="CD37" i="40"/>
  <c r="CD43" i="40"/>
  <c r="CD45" i="40"/>
  <c r="CD50" i="40"/>
  <c r="CD52" i="40"/>
  <c r="CD54" i="40"/>
  <c r="CD56" i="40"/>
  <c r="CD58" i="40"/>
  <c r="CD65" i="40"/>
  <c r="CD67" i="40"/>
  <c r="CD76" i="40"/>
  <c r="CD78" i="40"/>
  <c r="CD80" i="40"/>
  <c r="CD82" i="40"/>
  <c r="CD84" i="40"/>
  <c r="L85" i="40"/>
  <c r="L33" i="40"/>
  <c r="AR33" i="40"/>
  <c r="AR59" i="40"/>
  <c r="AR85" i="40"/>
  <c r="AN85" i="40"/>
  <c r="BI20" i="40"/>
  <c r="BM46" i="40"/>
  <c r="BI46" i="40"/>
  <c r="BP20" i="40"/>
  <c r="BT46" i="40"/>
  <c r="BP46" i="40"/>
  <c r="CH9" i="40"/>
  <c r="CD21" i="40"/>
  <c r="CD29" i="40"/>
  <c r="S85" i="40"/>
  <c r="S33" i="40"/>
  <c r="S20" i="40"/>
  <c r="AG59" i="40"/>
  <c r="AN72" i="40"/>
  <c r="BI59" i="40"/>
  <c r="BP33" i="40"/>
  <c r="BW20" i="40"/>
  <c r="S46" i="40"/>
  <c r="AG46" i="40"/>
  <c r="AG33" i="40"/>
  <c r="AN46" i="40"/>
  <c r="BI85" i="40"/>
  <c r="BW46" i="40"/>
  <c r="AL86" i="40"/>
  <c r="AN86" i="40" s="1"/>
  <c r="AN20" i="40"/>
  <c r="CA59" i="40"/>
  <c r="BW59" i="40"/>
  <c r="CA85" i="40"/>
  <c r="BW85" i="40"/>
  <c r="BP85" i="40"/>
  <c r="BB85" i="40"/>
  <c r="CD70" i="40"/>
  <c r="CD47" i="40"/>
  <c r="CD57" i="40"/>
  <c r="BB46" i="40"/>
  <c r="CC33" i="40"/>
  <c r="BF64" i="40"/>
  <c r="BB33" i="40"/>
  <c r="CD19" i="40"/>
  <c r="CD15" i="40"/>
  <c r="CD17" i="40"/>
  <c r="CD12" i="40"/>
  <c r="CD11" i="40"/>
  <c r="CD10" i="40"/>
  <c r="BB20" i="40"/>
  <c r="CB33" i="40"/>
  <c r="CD33" i="40" s="1"/>
  <c r="CH31" i="40"/>
  <c r="CH83" i="40"/>
  <c r="CH74" i="40"/>
  <c r="CB85" i="40"/>
  <c r="CA20" i="40"/>
  <c r="CA72" i="40"/>
  <c r="BT20" i="40"/>
  <c r="BT72" i="40"/>
  <c r="BM20" i="40"/>
  <c r="AR20" i="40"/>
  <c r="AK72" i="40"/>
  <c r="W20" i="40"/>
  <c r="W72" i="40"/>
  <c r="W59" i="40"/>
  <c r="P72" i="40"/>
  <c r="P59" i="40"/>
  <c r="V20" i="37"/>
  <c r="V20" i="35"/>
  <c r="F20" i="33"/>
  <c r="J71" i="34"/>
  <c r="J67" i="34"/>
  <c r="J63" i="34"/>
  <c r="J56" i="34"/>
  <c r="J52" i="34"/>
  <c r="J48" i="34"/>
  <c r="J45" i="34"/>
  <c r="J41" i="34"/>
  <c r="J37" i="34"/>
  <c r="J30" i="34"/>
  <c r="J26" i="34"/>
  <c r="J22" i="34"/>
  <c r="J19" i="34"/>
  <c r="J15" i="34"/>
  <c r="J11" i="34"/>
  <c r="J68" i="34"/>
  <c r="J64" i="34"/>
  <c r="J60" i="34"/>
  <c r="J57" i="34"/>
  <c r="J53" i="34"/>
  <c r="J49" i="34"/>
  <c r="J42" i="34"/>
  <c r="J38" i="34"/>
  <c r="J34" i="34"/>
  <c r="J31" i="34"/>
  <c r="J27" i="34"/>
  <c r="J23" i="34"/>
  <c r="J16" i="34"/>
  <c r="J12" i="34"/>
  <c r="J8" i="34"/>
  <c r="J69" i="34"/>
  <c r="J65" i="34"/>
  <c r="J61" i="34"/>
  <c r="J58" i="34"/>
  <c r="J54" i="34"/>
  <c r="J50" i="34"/>
  <c r="J43" i="34"/>
  <c r="J39" i="34"/>
  <c r="J35" i="34"/>
  <c r="J32" i="34"/>
  <c r="J28" i="34"/>
  <c r="J24" i="34"/>
  <c r="J17" i="34"/>
  <c r="J13" i="34"/>
  <c r="J9" i="34"/>
  <c r="J73" i="34"/>
  <c r="J70" i="34"/>
  <c r="J66" i="34"/>
  <c r="J62" i="34"/>
  <c r="J55" i="34"/>
  <c r="J51" i="34"/>
  <c r="J47" i="34"/>
  <c r="J44" i="34"/>
  <c r="J40" i="34"/>
  <c r="J36" i="34"/>
  <c r="J29" i="34"/>
  <c r="J25" i="34"/>
  <c r="J21" i="34"/>
  <c r="J18" i="34"/>
  <c r="J14" i="34"/>
  <c r="J10" i="34"/>
  <c r="Z72" i="34"/>
  <c r="Z69" i="34"/>
  <c r="Z65" i="34"/>
  <c r="Z61" i="34"/>
  <c r="Z58" i="34"/>
  <c r="Z54" i="34"/>
  <c r="Z50" i="34"/>
  <c r="Z43" i="34"/>
  <c r="Z39" i="34"/>
  <c r="Z35" i="34"/>
  <c r="Z32" i="34"/>
  <c r="Z28" i="34"/>
  <c r="Z24" i="34"/>
  <c r="Z17" i="34"/>
  <c r="Z13" i="34"/>
  <c r="Z9" i="34"/>
  <c r="Z73" i="34"/>
  <c r="Z70" i="34"/>
  <c r="Z66" i="34"/>
  <c r="Z62" i="34"/>
  <c r="Z55" i="34"/>
  <c r="Z51" i="34"/>
  <c r="Z47" i="34"/>
  <c r="Z44" i="34"/>
  <c r="Z40" i="34"/>
  <c r="Z36" i="34"/>
  <c r="Z29" i="34"/>
  <c r="Z25" i="34"/>
  <c r="Z21" i="34"/>
  <c r="Z18" i="34"/>
  <c r="Z14" i="34"/>
  <c r="Z10" i="34"/>
  <c r="Z85" i="34"/>
  <c r="Z71" i="34"/>
  <c r="Z67" i="34"/>
  <c r="Z63" i="34"/>
  <c r="Z59" i="34"/>
  <c r="Z56" i="34"/>
  <c r="Z52" i="34"/>
  <c r="Z48" i="34"/>
  <c r="Z45" i="34"/>
  <c r="Z41" i="34"/>
  <c r="Z37" i="34"/>
  <c r="Z30" i="34"/>
  <c r="Z26" i="34"/>
  <c r="Z22" i="34"/>
  <c r="Z19" i="34"/>
  <c r="Z15" i="34"/>
  <c r="Z11" i="34"/>
  <c r="Z68" i="34"/>
  <c r="Z64" i="34"/>
  <c r="Z60" i="34"/>
  <c r="Z57" i="34"/>
  <c r="Z53" i="34"/>
  <c r="Z49" i="34"/>
  <c r="Z42" i="34"/>
  <c r="Z38" i="34"/>
  <c r="Z34" i="34"/>
  <c r="Z31" i="34"/>
  <c r="Z27" i="34"/>
  <c r="Z23" i="34"/>
  <c r="Z16" i="34"/>
  <c r="Z12" i="34"/>
  <c r="Z8" i="34"/>
  <c r="R42" i="34"/>
  <c r="R31" i="34"/>
  <c r="R12" i="34"/>
  <c r="R58" i="34"/>
  <c r="R39" i="34"/>
  <c r="R24" i="34"/>
  <c r="R70" i="34"/>
  <c r="R51" i="34"/>
  <c r="R40" i="34"/>
  <c r="R21" i="34"/>
  <c r="R10" i="34"/>
  <c r="R71" i="34"/>
  <c r="R52" i="34"/>
  <c r="R37" i="34"/>
  <c r="R19" i="34"/>
  <c r="R20" i="34"/>
  <c r="V20" i="34"/>
  <c r="Z33" i="34"/>
  <c r="J59" i="34"/>
  <c r="J85" i="34"/>
  <c r="N85" i="34"/>
  <c r="N20" i="34"/>
  <c r="J60" i="33"/>
  <c r="R15" i="34"/>
  <c r="R30" i="34"/>
  <c r="R48" i="34"/>
  <c r="R67" i="34"/>
  <c r="R36" i="34"/>
  <c r="R47" i="34"/>
  <c r="R66" i="34"/>
  <c r="R17" i="34"/>
  <c r="R35" i="34"/>
  <c r="R54" i="34"/>
  <c r="R69" i="34"/>
  <c r="R8" i="34"/>
  <c r="R27" i="34"/>
  <c r="R38" i="34"/>
  <c r="R57" i="34"/>
  <c r="R68" i="34"/>
  <c r="R85" i="34"/>
  <c r="R11" i="34"/>
  <c r="R63" i="34"/>
  <c r="R29" i="34"/>
  <c r="R73" i="34"/>
  <c r="R32" i="34"/>
  <c r="R65" i="34"/>
  <c r="R23" i="34"/>
  <c r="R34" i="34"/>
  <c r="R53" i="34"/>
  <c r="R64" i="34"/>
  <c r="R26" i="34"/>
  <c r="R45" i="34"/>
  <c r="R18" i="34"/>
  <c r="R46" i="34"/>
  <c r="R62" i="34"/>
  <c r="R13" i="34"/>
  <c r="R50" i="34"/>
  <c r="R22" i="34"/>
  <c r="R41" i="34"/>
  <c r="R56" i="34"/>
  <c r="R14" i="34"/>
  <c r="R25" i="34"/>
  <c r="R44" i="34"/>
  <c r="R55" i="34"/>
  <c r="R72" i="34"/>
  <c r="R9" i="34"/>
  <c r="R28" i="34"/>
  <c r="R43" i="34"/>
  <c r="R61" i="34"/>
  <c r="R16" i="34"/>
  <c r="R49" i="34"/>
  <c r="R60" i="34"/>
  <c r="J53" i="33"/>
  <c r="BJ69" i="40"/>
  <c r="BJ85" i="40"/>
  <c r="BJ70" i="40"/>
  <c r="AY8" i="40"/>
  <c r="BF69" i="40"/>
  <c r="BF62" i="40"/>
  <c r="AY17" i="40"/>
  <c r="AY11" i="40"/>
  <c r="I11" i="40"/>
  <c r="I19" i="40"/>
  <c r="I23" i="40"/>
  <c r="I27" i="40"/>
  <c r="I31" i="40"/>
  <c r="I35" i="40"/>
  <c r="I39" i="40"/>
  <c r="I43" i="40"/>
  <c r="I47" i="40"/>
  <c r="I51" i="40"/>
  <c r="I55" i="40"/>
  <c r="I59" i="40"/>
  <c r="I63" i="40"/>
  <c r="I67" i="40"/>
  <c r="I71" i="40"/>
  <c r="I10" i="40"/>
  <c r="I14" i="40"/>
  <c r="I18" i="40"/>
  <c r="I22" i="40"/>
  <c r="I26" i="40"/>
  <c r="I30" i="40"/>
  <c r="I34" i="40"/>
  <c r="I38" i="40"/>
  <c r="I42" i="40"/>
  <c r="I46" i="40"/>
  <c r="I50" i="40"/>
  <c r="I54" i="40"/>
  <c r="I58" i="40"/>
  <c r="I62" i="40"/>
  <c r="I66" i="40"/>
  <c r="I70" i="40"/>
  <c r="I9" i="40"/>
  <c r="I13" i="40"/>
  <c r="I17" i="40"/>
  <c r="I21" i="40"/>
  <c r="I25" i="40"/>
  <c r="I29" i="40"/>
  <c r="I37" i="40"/>
  <c r="I41" i="40"/>
  <c r="I45" i="40"/>
  <c r="I49" i="40"/>
  <c r="I53" i="40"/>
  <c r="I57" i="40"/>
  <c r="I61" i="40"/>
  <c r="I65" i="40"/>
  <c r="I69" i="40"/>
  <c r="I73" i="40"/>
  <c r="I85" i="40"/>
  <c r="I12" i="40"/>
  <c r="I24" i="40"/>
  <c r="I28" i="40"/>
  <c r="I32" i="40"/>
  <c r="I36" i="40"/>
  <c r="I40" i="40"/>
  <c r="I44" i="40"/>
  <c r="I48" i="40"/>
  <c r="I52" i="40"/>
  <c r="I56" i="40"/>
  <c r="I60" i="40"/>
  <c r="I64" i="40"/>
  <c r="I68" i="40"/>
  <c r="I72" i="40"/>
  <c r="Z39" i="35"/>
  <c r="Z65" i="35"/>
  <c r="Z31" i="35"/>
  <c r="Z53" i="35"/>
  <c r="Z25" i="35"/>
  <c r="Z66" i="35"/>
  <c r="Z11" i="35"/>
  <c r="Z41" i="35"/>
  <c r="Z71" i="35"/>
  <c r="Z32" i="35"/>
  <c r="Z61" i="35"/>
  <c r="Z23" i="35"/>
  <c r="Z49" i="35"/>
  <c r="Z68" i="35"/>
  <c r="Z18" i="35"/>
  <c r="Z51" i="35"/>
  <c r="Z28" i="35"/>
  <c r="Z30" i="35"/>
  <c r="Z59" i="35"/>
  <c r="Z40" i="35"/>
  <c r="Z24" i="35"/>
  <c r="Z54" i="35"/>
  <c r="Z16" i="35"/>
  <c r="Z38" i="35"/>
  <c r="Z64" i="35"/>
  <c r="Z10" i="35"/>
  <c r="Z47" i="35"/>
  <c r="Z17" i="35"/>
  <c r="Z26" i="35"/>
  <c r="W56" i="35"/>
  <c r="Z56" i="35"/>
  <c r="Z85" i="35"/>
  <c r="Z20" i="35"/>
  <c r="Z46" i="35"/>
  <c r="Z69" i="35"/>
  <c r="Z12" i="35"/>
  <c r="Z34" i="35"/>
  <c r="Z57" i="35"/>
  <c r="Z29" i="35"/>
  <c r="Z70" i="35"/>
  <c r="Z15" i="35"/>
  <c r="Z45" i="35"/>
  <c r="J42" i="33"/>
  <c r="R28" i="35"/>
  <c r="R61" i="35"/>
  <c r="R31" i="35"/>
  <c r="R57" i="35"/>
  <c r="R68" i="35"/>
  <c r="R85" i="35"/>
  <c r="R22" i="35"/>
  <c r="R41" i="35"/>
  <c r="R56" i="35"/>
  <c r="R32" i="35"/>
  <c r="R38" i="35"/>
  <c r="R18" i="35"/>
  <c r="R29" i="35"/>
  <c r="R46" i="35"/>
  <c r="R62" i="35"/>
  <c r="R73" i="35"/>
  <c r="J27" i="35"/>
  <c r="J42" i="35"/>
  <c r="J68" i="35"/>
  <c r="J15" i="35"/>
  <c r="J56" i="35"/>
  <c r="J10" i="35"/>
  <c r="J25" i="35"/>
  <c r="J44" i="35"/>
  <c r="J62" i="35"/>
  <c r="J60" i="35"/>
  <c r="J30" i="35"/>
  <c r="J17" i="35"/>
  <c r="J33" i="35"/>
  <c r="J50" i="35"/>
  <c r="J61" i="35"/>
  <c r="Z14" i="35"/>
  <c r="Z13" i="35"/>
  <c r="Z35" i="35"/>
  <c r="Z58" i="35"/>
  <c r="W72" i="35"/>
  <c r="Z72" i="35"/>
  <c r="Z8" i="35"/>
  <c r="Z27" i="35"/>
  <c r="Z42" i="35"/>
  <c r="Z60" i="35"/>
  <c r="Z21" i="35"/>
  <c r="Z44" i="35"/>
  <c r="Z62" i="35"/>
  <c r="Z9" i="35"/>
  <c r="Z50" i="35"/>
  <c r="Z22" i="35"/>
  <c r="Z37" i="35"/>
  <c r="Z52" i="35"/>
  <c r="Z67" i="35"/>
  <c r="R17" i="35"/>
  <c r="R54" i="35"/>
  <c r="R27" i="35"/>
  <c r="R53" i="35"/>
  <c r="R64" i="35"/>
  <c r="R19" i="35"/>
  <c r="R37" i="35"/>
  <c r="R52" i="35"/>
  <c r="R71" i="35"/>
  <c r="R24" i="35"/>
  <c r="R58" i="35"/>
  <c r="R34" i="35"/>
  <c r="R14" i="35"/>
  <c r="R25" i="35"/>
  <c r="R44" i="35"/>
  <c r="R55" i="35"/>
  <c r="R72" i="35"/>
  <c r="J23" i="35"/>
  <c r="J38" i="35"/>
  <c r="J64" i="35"/>
  <c r="J11" i="35"/>
  <c r="J52" i="35"/>
  <c r="J71" i="35"/>
  <c r="J21" i="35"/>
  <c r="J40" i="35"/>
  <c r="J55" i="35"/>
  <c r="J73" i="35"/>
  <c r="J53" i="35"/>
  <c r="J26" i="35"/>
  <c r="J45" i="35"/>
  <c r="J13" i="35"/>
  <c r="J32" i="35"/>
  <c r="J43" i="35"/>
  <c r="J59" i="35"/>
  <c r="Z36" i="35"/>
  <c r="Z55" i="35"/>
  <c r="Z73" i="35"/>
  <c r="Z43" i="35"/>
  <c r="Z19" i="35"/>
  <c r="Z33" i="35"/>
  <c r="Z48" i="35"/>
  <c r="Z63" i="35"/>
  <c r="R13" i="35"/>
  <c r="R50" i="35"/>
  <c r="R69" i="35"/>
  <c r="R16" i="35"/>
  <c r="R49" i="35"/>
  <c r="R60" i="35"/>
  <c r="R15" i="35"/>
  <c r="R30" i="35"/>
  <c r="R48" i="35"/>
  <c r="R67" i="35"/>
  <c r="R43" i="35"/>
  <c r="R23" i="35"/>
  <c r="R10" i="35"/>
  <c r="R21" i="35"/>
  <c r="R40" i="35"/>
  <c r="R51" i="35"/>
  <c r="R70" i="35"/>
  <c r="J12" i="35"/>
  <c r="J34" i="35"/>
  <c r="J57" i="35"/>
  <c r="J22" i="35"/>
  <c r="J67" i="35"/>
  <c r="J18" i="35"/>
  <c r="J36" i="35"/>
  <c r="J51" i="35"/>
  <c r="J70" i="35"/>
  <c r="J16" i="35"/>
  <c r="J41" i="35"/>
  <c r="J9" i="35"/>
  <c r="J28" i="35"/>
  <c r="J39" i="35"/>
  <c r="J58" i="35"/>
  <c r="J69" i="35"/>
  <c r="J85" i="35"/>
  <c r="R9" i="35"/>
  <c r="R35" i="35"/>
  <c r="R65" i="35"/>
  <c r="R12" i="35"/>
  <c r="R33" i="35"/>
  <c r="R59" i="35"/>
  <c r="R11" i="35"/>
  <c r="R26" i="35"/>
  <c r="R45" i="35"/>
  <c r="R63" i="35"/>
  <c r="R39" i="35"/>
  <c r="R8" i="35"/>
  <c r="R42" i="35"/>
  <c r="R20" i="35"/>
  <c r="R36" i="35"/>
  <c r="R47" i="35"/>
  <c r="R66" i="35"/>
  <c r="J8" i="35"/>
  <c r="J31" i="35"/>
  <c r="J49" i="35"/>
  <c r="J19" i="35"/>
  <c r="J63" i="35"/>
  <c r="J14" i="35"/>
  <c r="J29" i="35"/>
  <c r="J47" i="35"/>
  <c r="J66" i="35"/>
  <c r="J37" i="35"/>
  <c r="J48" i="35"/>
  <c r="J24" i="35"/>
  <c r="J35" i="35"/>
  <c r="J54" i="35"/>
  <c r="J65" i="35"/>
  <c r="R32" i="33"/>
  <c r="R24" i="33"/>
  <c r="R61" i="33"/>
  <c r="R43" i="33"/>
  <c r="R28" i="33"/>
  <c r="R17" i="33"/>
  <c r="R54" i="33"/>
  <c r="R13" i="33"/>
  <c r="R10" i="33"/>
  <c r="R35" i="33"/>
  <c r="R9" i="33"/>
  <c r="Z29" i="33"/>
  <c r="Z21" i="33"/>
  <c r="Z18" i="33"/>
  <c r="Z14" i="33"/>
  <c r="Z10" i="33"/>
  <c r="Z11" i="33"/>
  <c r="Z51" i="33"/>
  <c r="Z40" i="33"/>
  <c r="Z25" i="33"/>
  <c r="J27" i="33"/>
  <c r="J57" i="33"/>
  <c r="J49" i="33"/>
  <c r="J23" i="33"/>
  <c r="J16" i="33"/>
  <c r="J12" i="33"/>
  <c r="J64" i="33"/>
  <c r="J31" i="33"/>
  <c r="J9" i="33"/>
  <c r="J38" i="33"/>
  <c r="J8" i="33"/>
  <c r="Z62" i="33"/>
  <c r="R58" i="33"/>
  <c r="Z47" i="33"/>
  <c r="Z36" i="33"/>
  <c r="Z73" i="33"/>
  <c r="Z13" i="33"/>
  <c r="Z28" i="33"/>
  <c r="Z43" i="33"/>
  <c r="Z58" i="33"/>
  <c r="Z8" i="33"/>
  <c r="Z27" i="33"/>
  <c r="Z42" i="33"/>
  <c r="Z60" i="33"/>
  <c r="Z22" i="33"/>
  <c r="Z37" i="33"/>
  <c r="Z52" i="33"/>
  <c r="Z67" i="33"/>
  <c r="R12" i="33"/>
  <c r="R31" i="33"/>
  <c r="R42" i="33"/>
  <c r="R11" i="33"/>
  <c r="R26" i="33"/>
  <c r="R45" i="33"/>
  <c r="R63" i="33"/>
  <c r="R36" i="33"/>
  <c r="R47" i="33"/>
  <c r="R66" i="33"/>
  <c r="J19" i="33"/>
  <c r="J30" i="33"/>
  <c r="J63" i="33"/>
  <c r="J14" i="33"/>
  <c r="J29" i="33"/>
  <c r="J47" i="33"/>
  <c r="J66" i="33"/>
  <c r="J28" i="33"/>
  <c r="J39" i="33"/>
  <c r="J58" i="33"/>
  <c r="J69" i="33"/>
  <c r="J85" i="33"/>
  <c r="R50" i="33"/>
  <c r="R39" i="33"/>
  <c r="Z70" i="33"/>
  <c r="Z9" i="33"/>
  <c r="Z24" i="33"/>
  <c r="Z39" i="33"/>
  <c r="Z54" i="33"/>
  <c r="Z69" i="33"/>
  <c r="Z23" i="33"/>
  <c r="Z38" i="33"/>
  <c r="Z57" i="33"/>
  <c r="Z19" i="33"/>
  <c r="Z48" i="33"/>
  <c r="Z63" i="33"/>
  <c r="R69" i="33"/>
  <c r="R8" i="33"/>
  <c r="R27" i="33"/>
  <c r="R38" i="33"/>
  <c r="R57" i="33"/>
  <c r="R68" i="33"/>
  <c r="R85" i="33"/>
  <c r="R22" i="33"/>
  <c r="R41" i="33"/>
  <c r="R56" i="33"/>
  <c r="R18" i="33"/>
  <c r="R29" i="33"/>
  <c r="R62" i="33"/>
  <c r="R73" i="33"/>
  <c r="J15" i="33"/>
  <c r="J26" i="33"/>
  <c r="J45" i="33"/>
  <c r="J56" i="33"/>
  <c r="J72" i="33"/>
  <c r="J10" i="33"/>
  <c r="J25" i="33"/>
  <c r="J44" i="33"/>
  <c r="J62" i="33"/>
  <c r="J24" i="33"/>
  <c r="J35" i="33"/>
  <c r="J54" i="33"/>
  <c r="J65" i="33"/>
  <c r="Z66" i="33"/>
  <c r="Z35" i="33"/>
  <c r="Z50" i="33"/>
  <c r="Z65" i="33"/>
  <c r="Z16" i="33"/>
  <c r="Z34" i="33"/>
  <c r="Z53" i="33"/>
  <c r="Z68" i="33"/>
  <c r="Z15" i="33"/>
  <c r="Z30" i="33"/>
  <c r="Z45" i="33"/>
  <c r="Z59" i="33"/>
  <c r="R65" i="33"/>
  <c r="R23" i="33"/>
  <c r="R34" i="33"/>
  <c r="R53" i="33"/>
  <c r="R64" i="33"/>
  <c r="R19" i="33"/>
  <c r="R37" i="33"/>
  <c r="R52" i="33"/>
  <c r="R71" i="33"/>
  <c r="R14" i="33"/>
  <c r="R25" i="33"/>
  <c r="R44" i="33"/>
  <c r="R55" i="33"/>
  <c r="J68" i="33"/>
  <c r="J11" i="33"/>
  <c r="J22" i="33"/>
  <c r="J41" i="33"/>
  <c r="J52" i="33"/>
  <c r="J71" i="33"/>
  <c r="J21" i="33"/>
  <c r="J40" i="33"/>
  <c r="J55" i="33"/>
  <c r="J73" i="33"/>
  <c r="J17" i="33"/>
  <c r="J50" i="33"/>
  <c r="J61" i="33"/>
  <c r="Z55" i="33"/>
  <c r="Z44" i="33"/>
  <c r="J34" i="33"/>
  <c r="Z17" i="33"/>
  <c r="Z32" i="33"/>
  <c r="Z61" i="33"/>
  <c r="Z12" i="33"/>
  <c r="Z31" i="33"/>
  <c r="Z49" i="33"/>
  <c r="Z64" i="33"/>
  <c r="Z26" i="33"/>
  <c r="Z41" i="33"/>
  <c r="Z56" i="33"/>
  <c r="Z71" i="33"/>
  <c r="Z85" i="33"/>
  <c r="R16" i="33"/>
  <c r="R49" i="33"/>
  <c r="R60" i="33"/>
  <c r="R15" i="33"/>
  <c r="R30" i="33"/>
  <c r="R48" i="33"/>
  <c r="R67" i="33"/>
  <c r="R21" i="33"/>
  <c r="R40" i="33"/>
  <c r="R51" i="33"/>
  <c r="R70" i="33"/>
  <c r="J37" i="33"/>
  <c r="J48" i="33"/>
  <c r="J67" i="33"/>
  <c r="J18" i="33"/>
  <c r="J36" i="33"/>
  <c r="J51" i="33"/>
  <c r="J70" i="33"/>
  <c r="J13" i="33"/>
  <c r="J32" i="33"/>
  <c r="J43" i="33"/>
  <c r="J59" i="33"/>
  <c r="C85" i="5"/>
  <c r="AA85" i="5"/>
  <c r="Z85" i="5"/>
  <c r="T85" i="5"/>
  <c r="S85" i="5"/>
  <c r="M85" i="5"/>
  <c r="L85" i="5"/>
  <c r="K85" i="5"/>
  <c r="E85" i="5"/>
  <c r="D85" i="5"/>
  <c r="AB84" i="5"/>
  <c r="U84" i="5"/>
  <c r="N84" i="5"/>
  <c r="M29" i="32"/>
  <c r="F84" i="5"/>
  <c r="M10" i="32"/>
  <c r="AB83" i="5"/>
  <c r="U83" i="5"/>
  <c r="N83" i="5"/>
  <c r="L29" i="32"/>
  <c r="F83" i="5"/>
  <c r="L10" i="32"/>
  <c r="AB82" i="5"/>
  <c r="U82" i="5"/>
  <c r="N82" i="5"/>
  <c r="K29" i="32"/>
  <c r="F82" i="5"/>
  <c r="K10" i="32"/>
  <c r="AB81" i="5"/>
  <c r="U81" i="5"/>
  <c r="N81" i="5"/>
  <c r="J29" i="32"/>
  <c r="F81" i="5"/>
  <c r="J10" i="32"/>
  <c r="AB80" i="5"/>
  <c r="U80" i="5"/>
  <c r="N80" i="5"/>
  <c r="I29" i="32"/>
  <c r="F80" i="5"/>
  <c r="I10" i="32"/>
  <c r="AB79" i="5"/>
  <c r="U79" i="5"/>
  <c r="N79" i="5"/>
  <c r="H29" i="32"/>
  <c r="F79" i="5"/>
  <c r="H10" i="32"/>
  <c r="AB78" i="5"/>
  <c r="U78" i="5"/>
  <c r="N78" i="5"/>
  <c r="G29" i="32"/>
  <c r="F78" i="5"/>
  <c r="G10" i="32"/>
  <c r="AB77" i="5"/>
  <c r="U77" i="5"/>
  <c r="N77" i="5"/>
  <c r="F29" i="32"/>
  <c r="F77" i="5"/>
  <c r="F10" i="32"/>
  <c r="AB76" i="5"/>
  <c r="U76" i="5"/>
  <c r="N76" i="5"/>
  <c r="E29" i="32"/>
  <c r="F76" i="5"/>
  <c r="E10" i="32"/>
  <c r="AB75" i="5"/>
  <c r="U75" i="5"/>
  <c r="N75" i="5"/>
  <c r="D29" i="32"/>
  <c r="F75" i="5"/>
  <c r="D10" i="32"/>
  <c r="AB74" i="5"/>
  <c r="U74" i="5"/>
  <c r="N74" i="5"/>
  <c r="C29" i="32"/>
  <c r="F74" i="5"/>
  <c r="C10" i="32"/>
  <c r="AB73" i="5"/>
  <c r="U73" i="5"/>
  <c r="N73" i="5"/>
  <c r="B29" i="32"/>
  <c r="F73" i="5"/>
  <c r="B10" i="32"/>
  <c r="C20" i="5"/>
  <c r="M29" i="31"/>
  <c r="M10" i="31"/>
  <c r="D47" i="30"/>
  <c r="M48" i="30"/>
  <c r="M47" i="30"/>
  <c r="M46" i="30"/>
  <c r="M45" i="30"/>
  <c r="M44" i="30"/>
  <c r="M43" i="30"/>
  <c r="L48" i="30"/>
  <c r="L47" i="30"/>
  <c r="L46" i="30"/>
  <c r="L45" i="30"/>
  <c r="L44" i="30"/>
  <c r="L43" i="30"/>
  <c r="K48" i="30"/>
  <c r="K47" i="30"/>
  <c r="K46" i="30"/>
  <c r="K45" i="30"/>
  <c r="K44" i="30"/>
  <c r="K55" i="30"/>
  <c r="K43" i="30"/>
  <c r="J48" i="30"/>
  <c r="J47" i="30"/>
  <c r="J46" i="30"/>
  <c r="J45" i="30"/>
  <c r="J44" i="30"/>
  <c r="J43" i="30"/>
  <c r="J53" i="30"/>
  <c r="I48" i="30"/>
  <c r="I47" i="30"/>
  <c r="I46" i="30"/>
  <c r="I45" i="30"/>
  <c r="I44" i="30"/>
  <c r="I43" i="30"/>
  <c r="H48" i="30"/>
  <c r="H47" i="30"/>
  <c r="H46" i="30"/>
  <c r="H45" i="30"/>
  <c r="H44" i="30"/>
  <c r="H43" i="30"/>
  <c r="H55" i="30" s="1"/>
  <c r="G48" i="30"/>
  <c r="G47" i="30"/>
  <c r="G46" i="30"/>
  <c r="G45" i="30"/>
  <c r="G44" i="30"/>
  <c r="G43" i="30"/>
  <c r="F48" i="30"/>
  <c r="F47" i="30"/>
  <c r="F46" i="30"/>
  <c r="F45" i="30"/>
  <c r="F44" i="30"/>
  <c r="F43" i="30"/>
  <c r="F54" i="30" s="1"/>
  <c r="E48" i="30"/>
  <c r="E47" i="30"/>
  <c r="E46" i="30"/>
  <c r="E45" i="30"/>
  <c r="E44" i="30"/>
  <c r="E43" i="30"/>
  <c r="D48" i="30"/>
  <c r="D46" i="30"/>
  <c r="D53" i="30" s="1"/>
  <c r="D45" i="30"/>
  <c r="D44" i="30"/>
  <c r="D43" i="30"/>
  <c r="C48" i="30"/>
  <c r="C47" i="30"/>
  <c r="C46" i="30"/>
  <c r="C45" i="30"/>
  <c r="C44" i="30"/>
  <c r="C43" i="30"/>
  <c r="B48" i="30"/>
  <c r="B47" i="30"/>
  <c r="B46" i="30"/>
  <c r="B45" i="30"/>
  <c r="B44" i="30"/>
  <c r="B43" i="30"/>
  <c r="M29" i="30"/>
  <c r="M28" i="30"/>
  <c r="M27" i="30"/>
  <c r="M26" i="30"/>
  <c r="M25" i="30"/>
  <c r="M36" i="30" s="1"/>
  <c r="M24" i="30"/>
  <c r="L29" i="30"/>
  <c r="L28" i="30"/>
  <c r="L27" i="30"/>
  <c r="L26" i="30"/>
  <c r="L25" i="30"/>
  <c r="L24" i="30"/>
  <c r="K29" i="30"/>
  <c r="K28" i="30"/>
  <c r="K27" i="30"/>
  <c r="K26" i="30"/>
  <c r="K25" i="30"/>
  <c r="K24" i="30"/>
  <c r="J29" i="30"/>
  <c r="J28" i="30"/>
  <c r="J27" i="30"/>
  <c r="J26" i="30"/>
  <c r="J25" i="30"/>
  <c r="J24" i="30"/>
  <c r="I29" i="30"/>
  <c r="I28" i="30"/>
  <c r="I27" i="30"/>
  <c r="I26" i="30"/>
  <c r="I25" i="30"/>
  <c r="I24" i="30"/>
  <c r="H29" i="30"/>
  <c r="H28" i="30"/>
  <c r="H27" i="30"/>
  <c r="H26" i="30"/>
  <c r="H25" i="30"/>
  <c r="H24" i="30"/>
  <c r="G29" i="30"/>
  <c r="G28" i="30"/>
  <c r="G27" i="30"/>
  <c r="G26" i="30"/>
  <c r="G35" i="30" s="1"/>
  <c r="G25" i="30"/>
  <c r="G24" i="30"/>
  <c r="F29" i="30"/>
  <c r="F28" i="30"/>
  <c r="F27" i="30"/>
  <c r="F26" i="30"/>
  <c r="F25" i="30"/>
  <c r="F24" i="30"/>
  <c r="E29" i="30"/>
  <c r="E28" i="30"/>
  <c r="E27" i="30"/>
  <c r="E26" i="30"/>
  <c r="E25" i="30"/>
  <c r="E24" i="30"/>
  <c r="D29" i="30"/>
  <c r="D28" i="30"/>
  <c r="D27" i="30"/>
  <c r="D26" i="30"/>
  <c r="D25" i="30"/>
  <c r="D24" i="30"/>
  <c r="C29" i="30"/>
  <c r="C28" i="30"/>
  <c r="C27" i="30"/>
  <c r="C26" i="30"/>
  <c r="C25" i="30"/>
  <c r="C24" i="30"/>
  <c r="B29" i="30"/>
  <c r="B28" i="30"/>
  <c r="B27" i="30"/>
  <c r="B26" i="30"/>
  <c r="B34" i="30" s="1"/>
  <c r="B25" i="30"/>
  <c r="B24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M9" i="30"/>
  <c r="L9" i="30"/>
  <c r="K9" i="30"/>
  <c r="J9" i="30"/>
  <c r="I9" i="30"/>
  <c r="H9" i="30"/>
  <c r="G9" i="30"/>
  <c r="F9" i="30"/>
  <c r="E9" i="30"/>
  <c r="D9" i="30"/>
  <c r="C9" i="30"/>
  <c r="B9" i="30"/>
  <c r="M8" i="30"/>
  <c r="L8" i="30"/>
  <c r="K8" i="30"/>
  <c r="J8" i="30"/>
  <c r="I8" i="30"/>
  <c r="H8" i="30"/>
  <c r="G8" i="30"/>
  <c r="F8" i="30"/>
  <c r="E8" i="30"/>
  <c r="D8" i="30"/>
  <c r="C8" i="30"/>
  <c r="B8" i="30"/>
  <c r="M7" i="30"/>
  <c r="L7" i="30"/>
  <c r="K7" i="30"/>
  <c r="J7" i="30"/>
  <c r="I7" i="30"/>
  <c r="I16" i="30" s="1"/>
  <c r="H7" i="30"/>
  <c r="G7" i="30"/>
  <c r="F7" i="30"/>
  <c r="E7" i="30"/>
  <c r="E15" i="30" s="1"/>
  <c r="D7" i="30"/>
  <c r="C7" i="30"/>
  <c r="B7" i="30"/>
  <c r="M6" i="30"/>
  <c r="L6" i="30"/>
  <c r="L17" i="30"/>
  <c r="K6" i="30"/>
  <c r="J6" i="30"/>
  <c r="I6" i="30"/>
  <c r="H6" i="30"/>
  <c r="G6" i="30"/>
  <c r="G16" i="30" s="1"/>
  <c r="F6" i="30"/>
  <c r="E6" i="30"/>
  <c r="E17" i="30"/>
  <c r="D6" i="30"/>
  <c r="C6" i="30"/>
  <c r="B6" i="30"/>
  <c r="M5" i="30"/>
  <c r="L5" i="30"/>
  <c r="K5" i="30"/>
  <c r="K17" i="30"/>
  <c r="J5" i="30"/>
  <c r="I5" i="30"/>
  <c r="I17" i="30"/>
  <c r="H5" i="30"/>
  <c r="G5" i="30"/>
  <c r="F5" i="30"/>
  <c r="E5" i="30"/>
  <c r="D5" i="30"/>
  <c r="D15" i="30" s="1"/>
  <c r="C5" i="30"/>
  <c r="C15" i="30" s="1"/>
  <c r="B5" i="30"/>
  <c r="C17" i="30"/>
  <c r="W15" i="29"/>
  <c r="W16" i="29"/>
  <c r="W74" i="29"/>
  <c r="W75" i="29"/>
  <c r="W76" i="29"/>
  <c r="W77" i="29"/>
  <c r="W78" i="29"/>
  <c r="W79" i="29"/>
  <c r="W80" i="29"/>
  <c r="W81" i="29"/>
  <c r="W82" i="29"/>
  <c r="W83" i="29"/>
  <c r="W84" i="29"/>
  <c r="S9" i="29"/>
  <c r="C43" i="31" s="1"/>
  <c r="S10" i="29"/>
  <c r="D43" i="31"/>
  <c r="S11" i="29"/>
  <c r="E43" i="31" s="1"/>
  <c r="S12" i="29"/>
  <c r="F43" i="31"/>
  <c r="S13" i="29"/>
  <c r="G43" i="31" s="1"/>
  <c r="S14" i="29"/>
  <c r="H43" i="31"/>
  <c r="S15" i="29"/>
  <c r="I43" i="31" s="1"/>
  <c r="S16" i="29"/>
  <c r="J43" i="31"/>
  <c r="S17" i="29"/>
  <c r="K43" i="31" s="1"/>
  <c r="S18" i="29"/>
  <c r="L43" i="31"/>
  <c r="S19" i="29"/>
  <c r="M43" i="31" s="1"/>
  <c r="S21" i="29"/>
  <c r="B44" i="31"/>
  <c r="S22" i="29"/>
  <c r="C44" i="31" s="1"/>
  <c r="S23" i="29"/>
  <c r="D44" i="31"/>
  <c r="S24" i="29"/>
  <c r="E44" i="31" s="1"/>
  <c r="S25" i="29"/>
  <c r="F44" i="31"/>
  <c r="S26" i="29"/>
  <c r="G44" i="31" s="1"/>
  <c r="S27" i="29"/>
  <c r="H44" i="31"/>
  <c r="S28" i="29"/>
  <c r="I44" i="31" s="1"/>
  <c r="S29" i="29"/>
  <c r="J44" i="31"/>
  <c r="S30" i="29"/>
  <c r="K44" i="31" s="1"/>
  <c r="S31" i="29"/>
  <c r="L44" i="31"/>
  <c r="S32" i="29"/>
  <c r="M44" i="31" s="1"/>
  <c r="S34" i="29"/>
  <c r="B45" i="31"/>
  <c r="S35" i="29"/>
  <c r="C45" i="31" s="1"/>
  <c r="S36" i="29"/>
  <c r="D45" i="31"/>
  <c r="S37" i="29"/>
  <c r="E45" i="31" s="1"/>
  <c r="S38" i="29"/>
  <c r="F45" i="31"/>
  <c r="S39" i="29"/>
  <c r="G45" i="31" s="1"/>
  <c r="S40" i="29"/>
  <c r="H45" i="31"/>
  <c r="S41" i="29"/>
  <c r="I45" i="31" s="1"/>
  <c r="S42" i="29"/>
  <c r="J45" i="31"/>
  <c r="S43" i="29"/>
  <c r="K45" i="31" s="1"/>
  <c r="S44" i="29"/>
  <c r="L45" i="31"/>
  <c r="S45" i="29"/>
  <c r="M45" i="31" s="1"/>
  <c r="S47" i="29"/>
  <c r="B46" i="31"/>
  <c r="S48" i="29"/>
  <c r="C46" i="31" s="1"/>
  <c r="S49" i="29"/>
  <c r="D46" i="31"/>
  <c r="S50" i="29"/>
  <c r="E46" i="31" s="1"/>
  <c r="S51" i="29"/>
  <c r="F46" i="31"/>
  <c r="S52" i="29"/>
  <c r="G46" i="31" s="1"/>
  <c r="S53" i="29"/>
  <c r="H46" i="31"/>
  <c r="S54" i="29"/>
  <c r="I46" i="31" s="1"/>
  <c r="S55" i="29"/>
  <c r="J46" i="31"/>
  <c r="S56" i="29"/>
  <c r="K46" i="31" s="1"/>
  <c r="S57" i="29"/>
  <c r="L46" i="31"/>
  <c r="S58" i="29"/>
  <c r="M46" i="31" s="1"/>
  <c r="S60" i="29"/>
  <c r="B47" i="31"/>
  <c r="S61" i="29"/>
  <c r="C47" i="31" s="1"/>
  <c r="S62" i="29"/>
  <c r="D47" i="31"/>
  <c r="S63" i="29"/>
  <c r="E47" i="31" s="1"/>
  <c r="S64" i="29"/>
  <c r="F47" i="31"/>
  <c r="S65" i="29"/>
  <c r="G47" i="31" s="1"/>
  <c r="S66" i="29"/>
  <c r="H47" i="31"/>
  <c r="S67" i="29"/>
  <c r="I47" i="31" s="1"/>
  <c r="S68" i="29"/>
  <c r="J47" i="31"/>
  <c r="S69" i="29"/>
  <c r="K47" i="31" s="1"/>
  <c r="S70" i="29"/>
  <c r="L47" i="31"/>
  <c r="S71" i="29"/>
  <c r="M47" i="31" s="1"/>
  <c r="S73" i="29"/>
  <c r="B48" i="31"/>
  <c r="S74" i="29"/>
  <c r="C48" i="31" s="1"/>
  <c r="S75" i="29"/>
  <c r="D48" i="31"/>
  <c r="S76" i="29"/>
  <c r="E48" i="31" s="1"/>
  <c r="S77" i="29"/>
  <c r="F48" i="31"/>
  <c r="S78" i="29"/>
  <c r="G48" i="31" s="1"/>
  <c r="S79" i="29"/>
  <c r="H48" i="31" s="1"/>
  <c r="S80" i="29"/>
  <c r="I48" i="31"/>
  <c r="S81" i="29"/>
  <c r="J48" i="31" s="1"/>
  <c r="S82" i="29"/>
  <c r="K48" i="31"/>
  <c r="S83" i="29"/>
  <c r="L48" i="31"/>
  <c r="S84" i="29"/>
  <c r="M48" i="31"/>
  <c r="S8" i="29"/>
  <c r="B43" i="31"/>
  <c r="Q15" i="29"/>
  <c r="Q16" i="29"/>
  <c r="Q74" i="29"/>
  <c r="Q75" i="29"/>
  <c r="Q76" i="29"/>
  <c r="Q77" i="29"/>
  <c r="Q78" i="29"/>
  <c r="Q79" i="29"/>
  <c r="Q80" i="29"/>
  <c r="Q81" i="29"/>
  <c r="Q82" i="29"/>
  <c r="Q83" i="29"/>
  <c r="Q84" i="29"/>
  <c r="M9" i="29"/>
  <c r="C24" i="31"/>
  <c r="M10" i="29"/>
  <c r="D24" i="31" s="1"/>
  <c r="M11" i="29"/>
  <c r="E24" i="31" s="1"/>
  <c r="M12" i="29"/>
  <c r="F24" i="31" s="1"/>
  <c r="M13" i="29"/>
  <c r="G24" i="31" s="1"/>
  <c r="M14" i="29"/>
  <c r="H24" i="31" s="1"/>
  <c r="M15" i="29"/>
  <c r="I24" i="31" s="1"/>
  <c r="M16" i="29"/>
  <c r="J24" i="31" s="1"/>
  <c r="M17" i="29"/>
  <c r="K24" i="31"/>
  <c r="M18" i="29"/>
  <c r="L24" i="31" s="1"/>
  <c r="M19" i="29"/>
  <c r="M24" i="31" s="1"/>
  <c r="M21" i="29"/>
  <c r="B25" i="31" s="1"/>
  <c r="M22" i="29"/>
  <c r="C25" i="31" s="1"/>
  <c r="M23" i="29"/>
  <c r="D25" i="31" s="1"/>
  <c r="M24" i="29"/>
  <c r="E25" i="31"/>
  <c r="M25" i="29"/>
  <c r="F25" i="31" s="1"/>
  <c r="M26" i="29"/>
  <c r="G25" i="31"/>
  <c r="M27" i="29"/>
  <c r="H25" i="31" s="1"/>
  <c r="M28" i="29"/>
  <c r="I25" i="31" s="1"/>
  <c r="M29" i="29"/>
  <c r="J25" i="31" s="1"/>
  <c r="M30" i="29"/>
  <c r="K25" i="31" s="1"/>
  <c r="M31" i="29"/>
  <c r="L25" i="31" s="1"/>
  <c r="M32" i="29"/>
  <c r="M25" i="31" s="1"/>
  <c r="M34" i="29"/>
  <c r="B26" i="31" s="1"/>
  <c r="M35" i="29"/>
  <c r="C26" i="31"/>
  <c r="M36" i="29"/>
  <c r="D26" i="31" s="1"/>
  <c r="M37" i="29"/>
  <c r="E26" i="31" s="1"/>
  <c r="M38" i="29"/>
  <c r="F26" i="31" s="1"/>
  <c r="M39" i="29"/>
  <c r="G26" i="31" s="1"/>
  <c r="M40" i="29"/>
  <c r="H26" i="31" s="1"/>
  <c r="M41" i="29"/>
  <c r="I26" i="31"/>
  <c r="M42" i="29"/>
  <c r="J26" i="31" s="1"/>
  <c r="M43" i="29"/>
  <c r="K26" i="31"/>
  <c r="M44" i="29"/>
  <c r="L26" i="31" s="1"/>
  <c r="M45" i="29"/>
  <c r="M26" i="31" s="1"/>
  <c r="M47" i="29"/>
  <c r="B27" i="31" s="1"/>
  <c r="M48" i="29"/>
  <c r="C27" i="31" s="1"/>
  <c r="M49" i="29"/>
  <c r="D27" i="31" s="1"/>
  <c r="M50" i="29"/>
  <c r="E27" i="31" s="1"/>
  <c r="M51" i="29"/>
  <c r="F27" i="31" s="1"/>
  <c r="M52" i="29"/>
  <c r="G27" i="31"/>
  <c r="M53" i="29"/>
  <c r="H27" i="31" s="1"/>
  <c r="M54" i="29"/>
  <c r="I27" i="31" s="1"/>
  <c r="M55" i="29"/>
  <c r="J27" i="31" s="1"/>
  <c r="M56" i="29"/>
  <c r="K27" i="31" s="1"/>
  <c r="M57" i="29"/>
  <c r="L27" i="31" s="1"/>
  <c r="M58" i="29"/>
  <c r="M27" i="31"/>
  <c r="M34" i="31" s="1"/>
  <c r="M60" i="29"/>
  <c r="B28" i="31" s="1"/>
  <c r="M61" i="29"/>
  <c r="C28" i="31"/>
  <c r="M62" i="29"/>
  <c r="D28" i="31" s="1"/>
  <c r="M63" i="29"/>
  <c r="E28" i="31" s="1"/>
  <c r="M64" i="29"/>
  <c r="F28" i="31" s="1"/>
  <c r="M65" i="29"/>
  <c r="G28" i="31" s="1"/>
  <c r="M66" i="29"/>
  <c r="H28" i="31" s="1"/>
  <c r="M67" i="29"/>
  <c r="I28" i="31" s="1"/>
  <c r="M68" i="29"/>
  <c r="J28" i="31" s="1"/>
  <c r="M69" i="29"/>
  <c r="K28" i="31"/>
  <c r="K34" i="31" s="1"/>
  <c r="M70" i="29"/>
  <c r="L28" i="31" s="1"/>
  <c r="M71" i="29"/>
  <c r="M28" i="31" s="1"/>
  <c r="M73" i="29"/>
  <c r="B29" i="31" s="1"/>
  <c r="M74" i="29"/>
  <c r="C29" i="31" s="1"/>
  <c r="M75" i="29"/>
  <c r="D29" i="31" s="1"/>
  <c r="M76" i="29"/>
  <c r="E29" i="31"/>
  <c r="M77" i="29"/>
  <c r="F29" i="31" s="1"/>
  <c r="M78" i="29"/>
  <c r="G29" i="31" s="1"/>
  <c r="M79" i="29"/>
  <c r="H29" i="31"/>
  <c r="M80" i="29"/>
  <c r="I29" i="31"/>
  <c r="M81" i="29"/>
  <c r="J29" i="31"/>
  <c r="M82" i="29"/>
  <c r="K29" i="31"/>
  <c r="M83" i="29"/>
  <c r="L29" i="31"/>
  <c r="M84" i="29"/>
  <c r="M8" i="29"/>
  <c r="B24" i="31"/>
  <c r="J9" i="29"/>
  <c r="J10" i="29"/>
  <c r="J15" i="29"/>
  <c r="J16" i="29"/>
  <c r="J74" i="29"/>
  <c r="J75" i="29"/>
  <c r="J76" i="29"/>
  <c r="J77" i="29"/>
  <c r="J78" i="29"/>
  <c r="J79" i="29"/>
  <c r="J80" i="29"/>
  <c r="J81" i="29"/>
  <c r="J82" i="29"/>
  <c r="J83" i="29"/>
  <c r="J84" i="29"/>
  <c r="F8" i="29"/>
  <c r="B5" i="31"/>
  <c r="B17" i="31" s="1"/>
  <c r="F84" i="29"/>
  <c r="F9" i="29"/>
  <c r="C5" i="31"/>
  <c r="F10" i="29"/>
  <c r="D5" i="31" s="1"/>
  <c r="D15" i="31" s="1"/>
  <c r="F11" i="29"/>
  <c r="E5" i="31" s="1"/>
  <c r="F12" i="29"/>
  <c r="F5" i="31" s="1"/>
  <c r="F13" i="29"/>
  <c r="G5" i="31"/>
  <c r="F14" i="29"/>
  <c r="H5" i="31" s="1"/>
  <c r="F15" i="29"/>
  <c r="I5" i="31"/>
  <c r="F16" i="29"/>
  <c r="J5" i="31" s="1"/>
  <c r="F17" i="29"/>
  <c r="K5" i="31"/>
  <c r="F18" i="29"/>
  <c r="L5" i="31" s="1"/>
  <c r="F19" i="29"/>
  <c r="M5" i="31" s="1"/>
  <c r="F21" i="29"/>
  <c r="B6" i="31" s="1"/>
  <c r="F22" i="29"/>
  <c r="C6" i="31" s="1"/>
  <c r="F23" i="29"/>
  <c r="D6" i="31"/>
  <c r="F24" i="29"/>
  <c r="E6" i="31" s="1"/>
  <c r="F25" i="29"/>
  <c r="F6" i="31"/>
  <c r="F26" i="29"/>
  <c r="G6" i="31" s="1"/>
  <c r="F27" i="29"/>
  <c r="H6" i="31"/>
  <c r="F28" i="29"/>
  <c r="I6" i="31" s="1"/>
  <c r="F29" i="29"/>
  <c r="J6" i="31"/>
  <c r="F30" i="29"/>
  <c r="K6" i="31" s="1"/>
  <c r="F31" i="29"/>
  <c r="L6" i="31"/>
  <c r="F32" i="29"/>
  <c r="M6" i="31" s="1"/>
  <c r="F34" i="29"/>
  <c r="B7" i="31"/>
  <c r="F35" i="29"/>
  <c r="C7" i="31" s="1"/>
  <c r="F36" i="29"/>
  <c r="D7" i="31"/>
  <c r="F37" i="29"/>
  <c r="E7" i="31" s="1"/>
  <c r="F38" i="29"/>
  <c r="F7" i="31"/>
  <c r="F39" i="29"/>
  <c r="G7" i="31" s="1"/>
  <c r="F40" i="29"/>
  <c r="H7" i="31"/>
  <c r="F41" i="29"/>
  <c r="I7" i="31" s="1"/>
  <c r="F42" i="29"/>
  <c r="J7" i="31"/>
  <c r="F43" i="29"/>
  <c r="K7" i="31" s="1"/>
  <c r="F44" i="29"/>
  <c r="L7" i="31"/>
  <c r="F45" i="29"/>
  <c r="M7" i="31" s="1"/>
  <c r="F47" i="29"/>
  <c r="B8" i="31"/>
  <c r="F48" i="29"/>
  <c r="C8" i="31" s="1"/>
  <c r="F49" i="29"/>
  <c r="D8" i="31"/>
  <c r="F50" i="29"/>
  <c r="E8" i="31" s="1"/>
  <c r="F51" i="29"/>
  <c r="F8" i="31" s="1"/>
  <c r="F52" i="29"/>
  <c r="G8" i="31" s="1"/>
  <c r="F53" i="29"/>
  <c r="H8" i="31" s="1"/>
  <c r="F54" i="29"/>
  <c r="I8" i="31" s="1"/>
  <c r="F55" i="29"/>
  <c r="J8" i="31"/>
  <c r="F56" i="29"/>
  <c r="K8" i="31" s="1"/>
  <c r="F57" i="29"/>
  <c r="L8" i="31"/>
  <c r="L17" i="31" s="1"/>
  <c r="F58" i="29"/>
  <c r="M8" i="31" s="1"/>
  <c r="F60" i="29"/>
  <c r="B9" i="31" s="1"/>
  <c r="F61" i="29"/>
  <c r="C9" i="31" s="1"/>
  <c r="F62" i="29"/>
  <c r="D9" i="31" s="1"/>
  <c r="F63" i="29"/>
  <c r="E9" i="31" s="1"/>
  <c r="F64" i="29"/>
  <c r="F9" i="31" s="1"/>
  <c r="F65" i="29"/>
  <c r="G9" i="31" s="1"/>
  <c r="F66" i="29"/>
  <c r="H9" i="31"/>
  <c r="F67" i="29"/>
  <c r="I9" i="31" s="1"/>
  <c r="F68" i="29"/>
  <c r="J9" i="31" s="1"/>
  <c r="F69" i="29"/>
  <c r="K9" i="31" s="1"/>
  <c r="K15" i="31" s="1"/>
  <c r="F70" i="29"/>
  <c r="L9" i="31" s="1"/>
  <c r="F71" i="29"/>
  <c r="M9" i="31" s="1"/>
  <c r="F73" i="29"/>
  <c r="B10" i="31" s="1"/>
  <c r="F74" i="29"/>
  <c r="C10" i="31" s="1"/>
  <c r="F75" i="29"/>
  <c r="D10" i="31"/>
  <c r="F76" i="29"/>
  <c r="E10" i="31" s="1"/>
  <c r="F77" i="29"/>
  <c r="F10" i="31" s="1"/>
  <c r="F78" i="29"/>
  <c r="G10" i="31" s="1"/>
  <c r="F79" i="29"/>
  <c r="H10" i="31"/>
  <c r="F80" i="29"/>
  <c r="I10" i="31" s="1"/>
  <c r="F81" i="29"/>
  <c r="J10" i="31"/>
  <c r="F82" i="29"/>
  <c r="K10" i="31" s="1"/>
  <c r="F83" i="29"/>
  <c r="L10" i="31"/>
  <c r="R85" i="29"/>
  <c r="L85" i="29"/>
  <c r="K85" i="29"/>
  <c r="S85" i="29"/>
  <c r="E85" i="29"/>
  <c r="D85" i="29"/>
  <c r="R72" i="29"/>
  <c r="L72" i="29"/>
  <c r="K72" i="29"/>
  <c r="E72" i="29"/>
  <c r="D72" i="29"/>
  <c r="F72" i="29"/>
  <c r="R59" i="29"/>
  <c r="L59" i="29"/>
  <c r="K59" i="29"/>
  <c r="M59" i="29"/>
  <c r="S59" i="29"/>
  <c r="E59" i="29"/>
  <c r="D59" i="29"/>
  <c r="R46" i="29"/>
  <c r="L46" i="29"/>
  <c r="K46" i="29"/>
  <c r="M46" i="29" s="1"/>
  <c r="E46" i="29"/>
  <c r="D46" i="29"/>
  <c r="R33" i="29"/>
  <c r="L33" i="29"/>
  <c r="K33" i="29"/>
  <c r="E33" i="29"/>
  <c r="D33" i="29"/>
  <c r="F33" i="29" s="1"/>
  <c r="R20" i="29"/>
  <c r="L20" i="29"/>
  <c r="K20" i="29"/>
  <c r="S20" i="29" s="1"/>
  <c r="E20" i="29"/>
  <c r="E86" i="29" s="1"/>
  <c r="D20" i="29"/>
  <c r="M48" i="28"/>
  <c r="L48" i="28"/>
  <c r="K48" i="28"/>
  <c r="J48" i="28"/>
  <c r="I48" i="28"/>
  <c r="H48" i="28"/>
  <c r="G48" i="28"/>
  <c r="F48" i="28"/>
  <c r="E48" i="28"/>
  <c r="D48" i="28"/>
  <c r="C48" i="28"/>
  <c r="B48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M45" i="28"/>
  <c r="L45" i="28"/>
  <c r="K45" i="28"/>
  <c r="J45" i="28"/>
  <c r="I45" i="28"/>
  <c r="H45" i="28"/>
  <c r="G45" i="28"/>
  <c r="F45" i="28"/>
  <c r="E45" i="28"/>
  <c r="D45" i="28"/>
  <c r="C45" i="28"/>
  <c r="C53" i="28" s="1"/>
  <c r="B45" i="28"/>
  <c r="M44" i="28"/>
  <c r="L44" i="28"/>
  <c r="K44" i="28"/>
  <c r="K54" i="28" s="1"/>
  <c r="J44" i="28"/>
  <c r="I44" i="28"/>
  <c r="H44" i="28"/>
  <c r="G44" i="28"/>
  <c r="F44" i="28"/>
  <c r="E44" i="28"/>
  <c r="D44" i="28"/>
  <c r="C44" i="28"/>
  <c r="B44" i="28"/>
  <c r="M43" i="28"/>
  <c r="M55" i="28"/>
  <c r="L43" i="28"/>
  <c r="K43" i="28"/>
  <c r="J43" i="28"/>
  <c r="I43" i="28"/>
  <c r="I55" i="28" s="1"/>
  <c r="H43" i="28"/>
  <c r="G43" i="28"/>
  <c r="F43" i="28"/>
  <c r="F53" i="28" s="1"/>
  <c r="E43" i="28"/>
  <c r="E55" i="28" s="1"/>
  <c r="D43" i="28"/>
  <c r="C43" i="28"/>
  <c r="B43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B34" i="28" s="1"/>
  <c r="M24" i="28"/>
  <c r="L24" i="28"/>
  <c r="K24" i="28"/>
  <c r="K36" i="28"/>
  <c r="J24" i="28"/>
  <c r="J36" i="28" s="1"/>
  <c r="I24" i="28"/>
  <c r="H24" i="28"/>
  <c r="G24" i="28"/>
  <c r="F24" i="28"/>
  <c r="E24" i="28"/>
  <c r="D24" i="28"/>
  <c r="C24" i="28"/>
  <c r="C36" i="28" s="1"/>
  <c r="B24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M9" i="28"/>
  <c r="L9" i="28"/>
  <c r="K9" i="28"/>
  <c r="J9" i="28"/>
  <c r="I9" i="28"/>
  <c r="H9" i="28"/>
  <c r="G9" i="28"/>
  <c r="F9" i="28"/>
  <c r="E9" i="28"/>
  <c r="D9" i="28"/>
  <c r="C9" i="28"/>
  <c r="B9" i="28"/>
  <c r="M8" i="28"/>
  <c r="L8" i="28"/>
  <c r="K8" i="28"/>
  <c r="J8" i="28"/>
  <c r="I8" i="28"/>
  <c r="H8" i="28"/>
  <c r="G8" i="28"/>
  <c r="F8" i="28"/>
  <c r="E8" i="28"/>
  <c r="D8" i="28"/>
  <c r="C8" i="28"/>
  <c r="B8" i="28"/>
  <c r="M7" i="28"/>
  <c r="L7" i="28"/>
  <c r="K7" i="28"/>
  <c r="J7" i="28"/>
  <c r="I7" i="28"/>
  <c r="H7" i="28"/>
  <c r="G7" i="28"/>
  <c r="F7" i="28"/>
  <c r="E7" i="28"/>
  <c r="D7" i="28"/>
  <c r="C7" i="28"/>
  <c r="B7" i="28"/>
  <c r="M6" i="28"/>
  <c r="L6" i="28"/>
  <c r="K6" i="28"/>
  <c r="J6" i="28"/>
  <c r="I6" i="28"/>
  <c r="H6" i="28"/>
  <c r="G6" i="28"/>
  <c r="G16" i="28" s="1"/>
  <c r="F6" i="28"/>
  <c r="E6" i="28"/>
  <c r="D6" i="28"/>
  <c r="C6" i="28"/>
  <c r="B6" i="28"/>
  <c r="M5" i="28"/>
  <c r="M17" i="28" s="1"/>
  <c r="L5" i="28"/>
  <c r="L16" i="28" s="1"/>
  <c r="K5" i="28"/>
  <c r="K17" i="28" s="1"/>
  <c r="J5" i="28"/>
  <c r="J15" i="28" s="1"/>
  <c r="I5" i="28"/>
  <c r="H5" i="28"/>
  <c r="G5" i="28"/>
  <c r="G17" i="28"/>
  <c r="F5" i="28"/>
  <c r="E5" i="28"/>
  <c r="E15" i="28" s="1"/>
  <c r="D5" i="28"/>
  <c r="C5" i="28"/>
  <c r="B5" i="28"/>
  <c r="B17" i="28"/>
  <c r="U85" i="26"/>
  <c r="T85" i="26"/>
  <c r="S85" i="26"/>
  <c r="M85" i="26"/>
  <c r="L85" i="26"/>
  <c r="K85" i="26"/>
  <c r="N85" i="26" s="1"/>
  <c r="E85" i="26"/>
  <c r="D85" i="26"/>
  <c r="C85" i="26"/>
  <c r="Z84" i="26"/>
  <c r="V84" i="26"/>
  <c r="R84" i="26"/>
  <c r="N84" i="26"/>
  <c r="J84" i="26"/>
  <c r="F84" i="26"/>
  <c r="Z83" i="26"/>
  <c r="V83" i="26"/>
  <c r="R83" i="26"/>
  <c r="N83" i="26"/>
  <c r="J83" i="26"/>
  <c r="F83" i="26"/>
  <c r="Z82" i="26"/>
  <c r="V82" i="26"/>
  <c r="R82" i="26"/>
  <c r="N82" i="26"/>
  <c r="J82" i="26"/>
  <c r="F82" i="26"/>
  <c r="Z81" i="26"/>
  <c r="V81" i="26"/>
  <c r="R81" i="26"/>
  <c r="N81" i="26"/>
  <c r="J81" i="26"/>
  <c r="F81" i="26"/>
  <c r="Z80" i="26"/>
  <c r="V80" i="26"/>
  <c r="R80" i="26"/>
  <c r="N80" i="26"/>
  <c r="J80" i="26"/>
  <c r="F80" i="26"/>
  <c r="Z79" i="26"/>
  <c r="V79" i="26"/>
  <c r="R79" i="26"/>
  <c r="N79" i="26"/>
  <c r="J79" i="26"/>
  <c r="F79" i="26"/>
  <c r="Z78" i="26"/>
  <c r="V78" i="26"/>
  <c r="R78" i="26"/>
  <c r="N78" i="26"/>
  <c r="J78" i="26"/>
  <c r="F78" i="26"/>
  <c r="Z77" i="26"/>
  <c r="V77" i="26"/>
  <c r="R77" i="26"/>
  <c r="N77" i="26"/>
  <c r="J77" i="26"/>
  <c r="F77" i="26"/>
  <c r="Z76" i="26"/>
  <c r="V76" i="26"/>
  <c r="R76" i="26"/>
  <c r="N76" i="26"/>
  <c r="J76" i="26"/>
  <c r="F76" i="26"/>
  <c r="Z75" i="26"/>
  <c r="V75" i="26"/>
  <c r="R75" i="26"/>
  <c r="N75" i="26"/>
  <c r="J75" i="26"/>
  <c r="F75" i="26"/>
  <c r="Z74" i="26"/>
  <c r="V74" i="26"/>
  <c r="R74" i="26"/>
  <c r="N74" i="26"/>
  <c r="J74" i="26"/>
  <c r="F74" i="26"/>
  <c r="V73" i="26"/>
  <c r="N73" i="26"/>
  <c r="F73" i="26"/>
  <c r="U72" i="26"/>
  <c r="T72" i="26"/>
  <c r="S72" i="26"/>
  <c r="V72" i="26" s="1"/>
  <c r="M72" i="26"/>
  <c r="L72" i="26"/>
  <c r="K72" i="26"/>
  <c r="N72" i="26" s="1"/>
  <c r="E72" i="26"/>
  <c r="D72" i="26"/>
  <c r="C72" i="26"/>
  <c r="V71" i="26"/>
  <c r="N71" i="26"/>
  <c r="F71" i="26"/>
  <c r="V70" i="26"/>
  <c r="N70" i="26"/>
  <c r="F70" i="26"/>
  <c r="V69" i="26"/>
  <c r="N69" i="26"/>
  <c r="F69" i="26"/>
  <c r="V68" i="26"/>
  <c r="N68" i="26"/>
  <c r="F68" i="26"/>
  <c r="V67" i="26"/>
  <c r="N67" i="26"/>
  <c r="F67" i="26"/>
  <c r="V66" i="26"/>
  <c r="N66" i="26"/>
  <c r="F66" i="26"/>
  <c r="V65" i="26"/>
  <c r="N65" i="26"/>
  <c r="F65" i="26"/>
  <c r="V64" i="26"/>
  <c r="N64" i="26"/>
  <c r="F64" i="26"/>
  <c r="V63" i="26"/>
  <c r="N63" i="26"/>
  <c r="F63" i="26"/>
  <c r="V62" i="26"/>
  <c r="N62" i="26"/>
  <c r="F62" i="26"/>
  <c r="V61" i="26"/>
  <c r="N61" i="26"/>
  <c r="F61" i="26"/>
  <c r="V60" i="26"/>
  <c r="N60" i="26"/>
  <c r="F60" i="26"/>
  <c r="U59" i="26"/>
  <c r="T59" i="26"/>
  <c r="S59" i="26"/>
  <c r="M59" i="26"/>
  <c r="L59" i="26"/>
  <c r="K59" i="26"/>
  <c r="E59" i="26"/>
  <c r="D59" i="26"/>
  <c r="C59" i="26"/>
  <c r="J59" i="26" s="1"/>
  <c r="V58" i="26"/>
  <c r="N58" i="26"/>
  <c r="F58" i="26"/>
  <c r="V57" i="26"/>
  <c r="N57" i="26"/>
  <c r="F57" i="26"/>
  <c r="V56" i="26"/>
  <c r="N56" i="26"/>
  <c r="F56" i="26"/>
  <c r="V55" i="26"/>
  <c r="N55" i="26"/>
  <c r="F55" i="26"/>
  <c r="V54" i="26"/>
  <c r="N54" i="26"/>
  <c r="F54" i="26"/>
  <c r="V53" i="26"/>
  <c r="N53" i="26"/>
  <c r="F53" i="26"/>
  <c r="V52" i="26"/>
  <c r="N52" i="26"/>
  <c r="F52" i="26"/>
  <c r="V51" i="26"/>
  <c r="N51" i="26"/>
  <c r="F51" i="26"/>
  <c r="V50" i="26"/>
  <c r="N50" i="26"/>
  <c r="F50" i="26"/>
  <c r="V49" i="26"/>
  <c r="N49" i="26"/>
  <c r="F49" i="26"/>
  <c r="V48" i="26"/>
  <c r="N48" i="26"/>
  <c r="F48" i="26"/>
  <c r="V47" i="26"/>
  <c r="N47" i="26"/>
  <c r="F47" i="26"/>
  <c r="U46" i="26"/>
  <c r="T46" i="26"/>
  <c r="S46" i="26"/>
  <c r="M46" i="26"/>
  <c r="L46" i="26"/>
  <c r="K46" i="26"/>
  <c r="E46" i="26"/>
  <c r="D46" i="26"/>
  <c r="C46" i="26"/>
  <c r="F46" i="26"/>
  <c r="V45" i="26"/>
  <c r="N45" i="26"/>
  <c r="F45" i="26"/>
  <c r="V44" i="26"/>
  <c r="N44" i="26"/>
  <c r="F44" i="26"/>
  <c r="V43" i="26"/>
  <c r="N43" i="26"/>
  <c r="F43" i="26"/>
  <c r="V42" i="26"/>
  <c r="N42" i="26"/>
  <c r="F42" i="26"/>
  <c r="V41" i="26"/>
  <c r="N41" i="26"/>
  <c r="F41" i="26"/>
  <c r="V40" i="26"/>
  <c r="N40" i="26"/>
  <c r="F40" i="26"/>
  <c r="V39" i="26"/>
  <c r="N39" i="26"/>
  <c r="F39" i="26"/>
  <c r="V38" i="26"/>
  <c r="N38" i="26"/>
  <c r="F38" i="26"/>
  <c r="V37" i="26"/>
  <c r="N37" i="26"/>
  <c r="F37" i="26"/>
  <c r="V36" i="26"/>
  <c r="N36" i="26"/>
  <c r="F36" i="26"/>
  <c r="V35" i="26"/>
  <c r="N35" i="26"/>
  <c r="F35" i="26"/>
  <c r="V34" i="26"/>
  <c r="N34" i="26"/>
  <c r="F34" i="26"/>
  <c r="U33" i="26"/>
  <c r="T33" i="26"/>
  <c r="S33" i="26"/>
  <c r="Z33" i="26"/>
  <c r="M33" i="26"/>
  <c r="L33" i="26"/>
  <c r="K33" i="26"/>
  <c r="N33" i="26" s="1"/>
  <c r="E33" i="26"/>
  <c r="D33" i="26"/>
  <c r="C33" i="26"/>
  <c r="V32" i="26"/>
  <c r="N32" i="26"/>
  <c r="F32" i="26"/>
  <c r="V31" i="26"/>
  <c r="N31" i="26"/>
  <c r="F31" i="26"/>
  <c r="V30" i="26"/>
  <c r="N30" i="26"/>
  <c r="F30" i="26"/>
  <c r="V29" i="26"/>
  <c r="N29" i="26"/>
  <c r="F29" i="26"/>
  <c r="V28" i="26"/>
  <c r="N28" i="26"/>
  <c r="F28" i="26"/>
  <c r="V27" i="26"/>
  <c r="N27" i="26"/>
  <c r="F27" i="26"/>
  <c r="V26" i="26"/>
  <c r="N26" i="26"/>
  <c r="F26" i="26"/>
  <c r="V25" i="26"/>
  <c r="N25" i="26"/>
  <c r="F25" i="26"/>
  <c r="V24" i="26"/>
  <c r="N24" i="26"/>
  <c r="F24" i="26"/>
  <c r="V23" i="26"/>
  <c r="N23" i="26"/>
  <c r="F23" i="26"/>
  <c r="V22" i="26"/>
  <c r="N22" i="26"/>
  <c r="F22" i="26"/>
  <c r="V21" i="26"/>
  <c r="N21" i="26"/>
  <c r="F21" i="26"/>
  <c r="U20" i="26"/>
  <c r="U86" i="26" s="1"/>
  <c r="T20" i="26"/>
  <c r="T86" i="26" s="1"/>
  <c r="S20" i="26"/>
  <c r="M20" i="26"/>
  <c r="L20" i="26"/>
  <c r="K20" i="26"/>
  <c r="E20" i="26"/>
  <c r="D20" i="26"/>
  <c r="C20" i="26"/>
  <c r="V19" i="26"/>
  <c r="N19" i="26"/>
  <c r="F19" i="26"/>
  <c r="V18" i="26"/>
  <c r="N18" i="26"/>
  <c r="F18" i="26"/>
  <c r="V17" i="26"/>
  <c r="N17" i="26"/>
  <c r="F17" i="26"/>
  <c r="Z16" i="26"/>
  <c r="V16" i="26"/>
  <c r="R16" i="26"/>
  <c r="N16" i="26"/>
  <c r="J16" i="26"/>
  <c r="F16" i="26"/>
  <c r="Z15" i="26"/>
  <c r="V15" i="26"/>
  <c r="R15" i="26"/>
  <c r="N15" i="26"/>
  <c r="J15" i="26"/>
  <c r="F15" i="26"/>
  <c r="V14" i="26"/>
  <c r="N14" i="26"/>
  <c r="F14" i="26"/>
  <c r="V13" i="26"/>
  <c r="N13" i="26"/>
  <c r="F13" i="26"/>
  <c r="V12" i="26"/>
  <c r="N12" i="26"/>
  <c r="F12" i="26"/>
  <c r="V11" i="26"/>
  <c r="N11" i="26"/>
  <c r="F11" i="26"/>
  <c r="V10" i="26"/>
  <c r="N10" i="26"/>
  <c r="F10" i="26"/>
  <c r="V9" i="26"/>
  <c r="N9" i="26"/>
  <c r="F9" i="26"/>
  <c r="V8" i="26"/>
  <c r="N8" i="26"/>
  <c r="F8" i="26"/>
  <c r="M48" i="12"/>
  <c r="L48" i="12"/>
  <c r="K48" i="12"/>
  <c r="J48" i="12"/>
  <c r="I48" i="12"/>
  <c r="H48" i="12"/>
  <c r="G48" i="12"/>
  <c r="F48" i="12"/>
  <c r="E48" i="12"/>
  <c r="D48" i="12"/>
  <c r="C48" i="12"/>
  <c r="B48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M45" i="12"/>
  <c r="L45" i="12"/>
  <c r="K45" i="12"/>
  <c r="J45" i="12"/>
  <c r="I45" i="12"/>
  <c r="H45" i="12"/>
  <c r="G45" i="12"/>
  <c r="G55" i="12" s="1"/>
  <c r="F45" i="12"/>
  <c r="E45" i="12"/>
  <c r="D45" i="12"/>
  <c r="C45" i="12"/>
  <c r="C55" i="12" s="1"/>
  <c r="B45" i="12"/>
  <c r="M44" i="12"/>
  <c r="L44" i="12"/>
  <c r="K44" i="12"/>
  <c r="J44" i="12"/>
  <c r="I44" i="12"/>
  <c r="H44" i="12"/>
  <c r="G44" i="12"/>
  <c r="F44" i="12"/>
  <c r="E44" i="12"/>
  <c r="E55" i="12" s="1"/>
  <c r="D44" i="12"/>
  <c r="C44" i="12"/>
  <c r="B44" i="12"/>
  <c r="M43" i="12"/>
  <c r="M53" i="12" s="1"/>
  <c r="L43" i="12"/>
  <c r="L53" i="12" s="1"/>
  <c r="K43" i="12"/>
  <c r="J43" i="12"/>
  <c r="I43" i="12"/>
  <c r="I55" i="12" s="1"/>
  <c r="H43" i="12"/>
  <c r="H53" i="12" s="1"/>
  <c r="G43" i="12"/>
  <c r="F43" i="12"/>
  <c r="F55" i="12" s="1"/>
  <c r="E43" i="12"/>
  <c r="E54" i="12" s="1"/>
  <c r="D43" i="12"/>
  <c r="D53" i="12" s="1"/>
  <c r="C43" i="12"/>
  <c r="C54" i="12" s="1"/>
  <c r="B43" i="12"/>
  <c r="B54" i="12" s="1"/>
  <c r="M29" i="12"/>
  <c r="L29" i="12"/>
  <c r="K29" i="12"/>
  <c r="J29" i="12"/>
  <c r="I29" i="12"/>
  <c r="H29" i="12"/>
  <c r="G29" i="12"/>
  <c r="F29" i="12"/>
  <c r="E29" i="12"/>
  <c r="D29" i="12"/>
  <c r="C29" i="12"/>
  <c r="B29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M26" i="12"/>
  <c r="L26" i="12"/>
  <c r="K26" i="12"/>
  <c r="J26" i="12"/>
  <c r="I26" i="12"/>
  <c r="H26" i="12"/>
  <c r="G26" i="12"/>
  <c r="F26" i="12"/>
  <c r="E26" i="12"/>
  <c r="D26" i="12"/>
  <c r="C26" i="12"/>
  <c r="C36" i="12" s="1"/>
  <c r="B26" i="12"/>
  <c r="M25" i="12"/>
  <c r="L25" i="12"/>
  <c r="L36" i="12" s="1"/>
  <c r="K25" i="12"/>
  <c r="J25" i="12"/>
  <c r="I25" i="12"/>
  <c r="H25" i="12"/>
  <c r="G25" i="12"/>
  <c r="F25" i="12"/>
  <c r="E25" i="12"/>
  <c r="D25" i="12"/>
  <c r="C25" i="12"/>
  <c r="B25" i="12"/>
  <c r="M24" i="12"/>
  <c r="M34" i="12" s="1"/>
  <c r="L24" i="12"/>
  <c r="L35" i="12" s="1"/>
  <c r="K24" i="12"/>
  <c r="J24" i="12"/>
  <c r="I24" i="12"/>
  <c r="I35" i="12" s="1"/>
  <c r="H24" i="12"/>
  <c r="G24" i="12"/>
  <c r="F24" i="12"/>
  <c r="E24" i="12"/>
  <c r="E35" i="12"/>
  <c r="D24" i="12"/>
  <c r="C24" i="12"/>
  <c r="B24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M9" i="12"/>
  <c r="L9" i="12"/>
  <c r="K9" i="12"/>
  <c r="J9" i="12"/>
  <c r="I9" i="12"/>
  <c r="H9" i="12"/>
  <c r="G9" i="12"/>
  <c r="F9" i="12"/>
  <c r="E9" i="12"/>
  <c r="D9" i="12"/>
  <c r="C9" i="12"/>
  <c r="B9" i="12"/>
  <c r="M8" i="12"/>
  <c r="L8" i="12"/>
  <c r="K8" i="12"/>
  <c r="J8" i="12"/>
  <c r="I8" i="12"/>
  <c r="H8" i="12"/>
  <c r="G8" i="12"/>
  <c r="F8" i="12"/>
  <c r="E8" i="12"/>
  <c r="D8" i="12"/>
  <c r="C8" i="12"/>
  <c r="B8" i="12"/>
  <c r="M7" i="12"/>
  <c r="L7" i="12"/>
  <c r="K7" i="12"/>
  <c r="J7" i="12"/>
  <c r="I7" i="12"/>
  <c r="H7" i="12"/>
  <c r="G7" i="12"/>
  <c r="F7" i="12"/>
  <c r="E7" i="12"/>
  <c r="D7" i="12"/>
  <c r="C7" i="12"/>
  <c r="B7" i="12"/>
  <c r="M6" i="12"/>
  <c r="L6" i="12"/>
  <c r="K6" i="12"/>
  <c r="J6" i="12"/>
  <c r="I6" i="12"/>
  <c r="H6" i="12"/>
  <c r="G6" i="12"/>
  <c r="F6" i="12"/>
  <c r="E6" i="12"/>
  <c r="E16" i="12" s="1"/>
  <c r="D6" i="12"/>
  <c r="C6" i="12"/>
  <c r="B6" i="12"/>
  <c r="M5" i="12"/>
  <c r="L5" i="12"/>
  <c r="K5" i="12"/>
  <c r="K17" i="12" s="1"/>
  <c r="J5" i="12"/>
  <c r="I5" i="12"/>
  <c r="H5" i="12"/>
  <c r="H16" i="12"/>
  <c r="G5" i="12"/>
  <c r="G15" i="12" s="1"/>
  <c r="F5" i="12"/>
  <c r="E5" i="12"/>
  <c r="D5" i="12"/>
  <c r="D15" i="12"/>
  <c r="C5" i="12"/>
  <c r="B5" i="12"/>
  <c r="U85" i="23"/>
  <c r="V85" i="23" s="1"/>
  <c r="T85" i="23"/>
  <c r="S85" i="23"/>
  <c r="M85" i="23"/>
  <c r="L85" i="23"/>
  <c r="K85" i="23"/>
  <c r="N85" i="23" s="1"/>
  <c r="E85" i="23"/>
  <c r="F85" i="23"/>
  <c r="D85" i="23"/>
  <c r="C85" i="23"/>
  <c r="Z84" i="23"/>
  <c r="V84" i="23"/>
  <c r="R84" i="23"/>
  <c r="N84" i="23"/>
  <c r="J84" i="23"/>
  <c r="F84" i="23"/>
  <c r="Z83" i="23"/>
  <c r="V83" i="23"/>
  <c r="R83" i="23"/>
  <c r="N83" i="23"/>
  <c r="J83" i="23"/>
  <c r="F83" i="23"/>
  <c r="Z82" i="23"/>
  <c r="V82" i="23"/>
  <c r="R82" i="23"/>
  <c r="N82" i="23"/>
  <c r="J82" i="23"/>
  <c r="F82" i="23"/>
  <c r="Z81" i="23"/>
  <c r="V81" i="23"/>
  <c r="R81" i="23"/>
  <c r="N81" i="23"/>
  <c r="J81" i="23"/>
  <c r="F81" i="23"/>
  <c r="Z80" i="23"/>
  <c r="V80" i="23"/>
  <c r="R80" i="23"/>
  <c r="N80" i="23"/>
  <c r="J80" i="23"/>
  <c r="F80" i="23"/>
  <c r="Z79" i="23"/>
  <c r="V79" i="23"/>
  <c r="R79" i="23"/>
  <c r="N79" i="23"/>
  <c r="J79" i="23"/>
  <c r="F79" i="23"/>
  <c r="Z78" i="23"/>
  <c r="V78" i="23"/>
  <c r="R78" i="23"/>
  <c r="N78" i="23"/>
  <c r="J78" i="23"/>
  <c r="F78" i="23"/>
  <c r="Z77" i="23"/>
  <c r="V77" i="23"/>
  <c r="R77" i="23"/>
  <c r="N77" i="23"/>
  <c r="J77" i="23"/>
  <c r="F77" i="23"/>
  <c r="Z76" i="23"/>
  <c r="V76" i="23"/>
  <c r="R76" i="23"/>
  <c r="N76" i="23"/>
  <c r="J76" i="23"/>
  <c r="F76" i="23"/>
  <c r="Z75" i="23"/>
  <c r="V75" i="23"/>
  <c r="R75" i="23"/>
  <c r="N75" i="23"/>
  <c r="J75" i="23"/>
  <c r="F75" i="23"/>
  <c r="V74" i="23"/>
  <c r="R74" i="23"/>
  <c r="N74" i="23"/>
  <c r="F74" i="23"/>
  <c r="V73" i="23"/>
  <c r="N73" i="23"/>
  <c r="F73" i="23"/>
  <c r="U72" i="23"/>
  <c r="T72" i="23"/>
  <c r="S72" i="23"/>
  <c r="V72" i="23" s="1"/>
  <c r="Z72" i="23"/>
  <c r="M72" i="23"/>
  <c r="L72" i="23"/>
  <c r="K72" i="23"/>
  <c r="N72" i="23" s="1"/>
  <c r="E72" i="23"/>
  <c r="D72" i="23"/>
  <c r="C72" i="23"/>
  <c r="V71" i="23"/>
  <c r="N71" i="23"/>
  <c r="F71" i="23"/>
  <c r="V70" i="23"/>
  <c r="N70" i="23"/>
  <c r="F70" i="23"/>
  <c r="V69" i="23"/>
  <c r="N69" i="23"/>
  <c r="F69" i="23"/>
  <c r="V68" i="23"/>
  <c r="N68" i="23"/>
  <c r="F68" i="23"/>
  <c r="V67" i="23"/>
  <c r="N67" i="23"/>
  <c r="F67" i="23"/>
  <c r="V66" i="23"/>
  <c r="N66" i="23"/>
  <c r="F66" i="23"/>
  <c r="V65" i="23"/>
  <c r="N65" i="23"/>
  <c r="F65" i="23"/>
  <c r="V64" i="23"/>
  <c r="N64" i="23"/>
  <c r="F64" i="23"/>
  <c r="V63" i="23"/>
  <c r="N63" i="23"/>
  <c r="F63" i="23"/>
  <c r="V62" i="23"/>
  <c r="N62" i="23"/>
  <c r="F62" i="23"/>
  <c r="V61" i="23"/>
  <c r="N61" i="23"/>
  <c r="F61" i="23"/>
  <c r="V60" i="23"/>
  <c r="N60" i="23"/>
  <c r="F60" i="23"/>
  <c r="U59" i="23"/>
  <c r="T59" i="23"/>
  <c r="S59" i="23"/>
  <c r="M59" i="23"/>
  <c r="L59" i="23"/>
  <c r="K59" i="23"/>
  <c r="R59" i="23" s="1"/>
  <c r="E59" i="23"/>
  <c r="D59" i="23"/>
  <c r="C59" i="23"/>
  <c r="V58" i="23"/>
  <c r="N58" i="23"/>
  <c r="F58" i="23"/>
  <c r="V57" i="23"/>
  <c r="N57" i="23"/>
  <c r="F57" i="23"/>
  <c r="V56" i="23"/>
  <c r="N56" i="23"/>
  <c r="F56" i="23"/>
  <c r="V55" i="23"/>
  <c r="N55" i="23"/>
  <c r="F55" i="23"/>
  <c r="V54" i="23"/>
  <c r="N54" i="23"/>
  <c r="F54" i="23"/>
  <c r="V53" i="23"/>
  <c r="N53" i="23"/>
  <c r="F53" i="23"/>
  <c r="V52" i="23"/>
  <c r="N52" i="23"/>
  <c r="F52" i="23"/>
  <c r="V51" i="23"/>
  <c r="N51" i="23"/>
  <c r="F51" i="23"/>
  <c r="V50" i="23"/>
  <c r="N50" i="23"/>
  <c r="F50" i="23"/>
  <c r="V49" i="23"/>
  <c r="N49" i="23"/>
  <c r="F49" i="23"/>
  <c r="V48" i="23"/>
  <c r="N48" i="23"/>
  <c r="F48" i="23"/>
  <c r="V47" i="23"/>
  <c r="N47" i="23"/>
  <c r="F47" i="23"/>
  <c r="U46" i="23"/>
  <c r="T46" i="23"/>
  <c r="S46" i="23"/>
  <c r="M46" i="23"/>
  <c r="L46" i="23"/>
  <c r="K46" i="23"/>
  <c r="E46" i="23"/>
  <c r="D46" i="23"/>
  <c r="C46" i="23"/>
  <c r="F46" i="23" s="1"/>
  <c r="V45" i="23"/>
  <c r="N45" i="23"/>
  <c r="F45" i="23"/>
  <c r="V44" i="23"/>
  <c r="N44" i="23"/>
  <c r="F44" i="23"/>
  <c r="V43" i="23"/>
  <c r="N43" i="23"/>
  <c r="F43" i="23"/>
  <c r="V42" i="23"/>
  <c r="N42" i="23"/>
  <c r="F42" i="23"/>
  <c r="V41" i="23"/>
  <c r="N41" i="23"/>
  <c r="F41" i="23"/>
  <c r="V40" i="23"/>
  <c r="N40" i="23"/>
  <c r="F40" i="23"/>
  <c r="V39" i="23"/>
  <c r="N39" i="23"/>
  <c r="F39" i="23"/>
  <c r="V38" i="23"/>
  <c r="N38" i="23"/>
  <c r="F38" i="23"/>
  <c r="V37" i="23"/>
  <c r="N37" i="23"/>
  <c r="F37" i="23"/>
  <c r="V36" i="23"/>
  <c r="N36" i="23"/>
  <c r="F36" i="23"/>
  <c r="V35" i="23"/>
  <c r="N35" i="23"/>
  <c r="F35" i="23"/>
  <c r="V34" i="23"/>
  <c r="N34" i="23"/>
  <c r="F34" i="23"/>
  <c r="U33" i="23"/>
  <c r="T33" i="23"/>
  <c r="S33" i="23"/>
  <c r="M33" i="23"/>
  <c r="L33" i="23"/>
  <c r="K33" i="23"/>
  <c r="E33" i="23"/>
  <c r="D33" i="23"/>
  <c r="C33" i="23"/>
  <c r="F33" i="23"/>
  <c r="V32" i="23"/>
  <c r="N32" i="23"/>
  <c r="F32" i="23"/>
  <c r="V31" i="23"/>
  <c r="N31" i="23"/>
  <c r="F31" i="23"/>
  <c r="V30" i="23"/>
  <c r="N30" i="23"/>
  <c r="F30" i="23"/>
  <c r="V29" i="23"/>
  <c r="N29" i="23"/>
  <c r="F29" i="23"/>
  <c r="V28" i="23"/>
  <c r="N28" i="23"/>
  <c r="F28" i="23"/>
  <c r="V27" i="23"/>
  <c r="N27" i="23"/>
  <c r="F27" i="23"/>
  <c r="V26" i="23"/>
  <c r="N26" i="23"/>
  <c r="F26" i="23"/>
  <c r="V25" i="23"/>
  <c r="N25" i="23"/>
  <c r="F25" i="23"/>
  <c r="V24" i="23"/>
  <c r="N24" i="23"/>
  <c r="F24" i="23"/>
  <c r="V23" i="23"/>
  <c r="N23" i="23"/>
  <c r="F23" i="23"/>
  <c r="V22" i="23"/>
  <c r="N22" i="23"/>
  <c r="F22" i="23"/>
  <c r="V21" i="23"/>
  <c r="N21" i="23"/>
  <c r="F21" i="23"/>
  <c r="U20" i="23"/>
  <c r="T20" i="23"/>
  <c r="S20" i="23"/>
  <c r="M20" i="23"/>
  <c r="L20" i="23"/>
  <c r="K20" i="23"/>
  <c r="E20" i="23"/>
  <c r="D20" i="23"/>
  <c r="C20" i="23"/>
  <c r="V19" i="23"/>
  <c r="N19" i="23"/>
  <c r="F19" i="23"/>
  <c r="V18" i="23"/>
  <c r="N18" i="23"/>
  <c r="F18" i="23"/>
  <c r="V17" i="23"/>
  <c r="N17" i="23"/>
  <c r="F17" i="23"/>
  <c r="Z16" i="23"/>
  <c r="V16" i="23"/>
  <c r="R16" i="23"/>
  <c r="N16" i="23"/>
  <c r="J16" i="23"/>
  <c r="F16" i="23"/>
  <c r="Z15" i="23"/>
  <c r="V15" i="23"/>
  <c r="R15" i="23"/>
  <c r="N15" i="23"/>
  <c r="J15" i="23"/>
  <c r="F15" i="23"/>
  <c r="V14" i="23"/>
  <c r="N14" i="23"/>
  <c r="F14" i="23"/>
  <c r="V13" i="23"/>
  <c r="N13" i="23"/>
  <c r="F13" i="23"/>
  <c r="V12" i="23"/>
  <c r="N12" i="23"/>
  <c r="F12" i="23"/>
  <c r="V11" i="23"/>
  <c r="N11" i="23"/>
  <c r="F11" i="23"/>
  <c r="V10" i="23"/>
  <c r="N10" i="23"/>
  <c r="F10" i="23"/>
  <c r="V9" i="23"/>
  <c r="N9" i="23"/>
  <c r="F9" i="23"/>
  <c r="V8" i="23"/>
  <c r="N8" i="23"/>
  <c r="F8" i="23"/>
  <c r="G55" i="28"/>
  <c r="S33" i="29"/>
  <c r="F36" i="31"/>
  <c r="D55" i="31"/>
  <c r="K55" i="31"/>
  <c r="M20" i="29"/>
  <c r="H17" i="31"/>
  <c r="J50" i="23"/>
  <c r="I54" i="12"/>
  <c r="N85" i="5"/>
  <c r="F85" i="5"/>
  <c r="AB85" i="5"/>
  <c r="U85" i="5"/>
  <c r="D53" i="31"/>
  <c r="K53" i="31"/>
  <c r="B15" i="31"/>
  <c r="B35" i="31"/>
  <c r="B36" i="30"/>
  <c r="I15" i="30"/>
  <c r="E16" i="30"/>
  <c r="M16" i="30"/>
  <c r="M35" i="30"/>
  <c r="M53" i="30"/>
  <c r="E54" i="30"/>
  <c r="L15" i="30"/>
  <c r="D16" i="30"/>
  <c r="L16" i="30"/>
  <c r="H53" i="30"/>
  <c r="H54" i="30"/>
  <c r="L54" i="30"/>
  <c r="G15" i="30"/>
  <c r="K15" i="30"/>
  <c r="C16" i="30"/>
  <c r="K16" i="30"/>
  <c r="K53" i="30"/>
  <c r="C54" i="30"/>
  <c r="B35" i="30"/>
  <c r="B53" i="30"/>
  <c r="F53" i="30"/>
  <c r="J54" i="30"/>
  <c r="F59" i="29"/>
  <c r="F20" i="29"/>
  <c r="H17" i="28"/>
  <c r="F85" i="26"/>
  <c r="E16" i="28"/>
  <c r="M34" i="28"/>
  <c r="M53" i="28"/>
  <c r="I54" i="28"/>
  <c r="M54" i="28"/>
  <c r="H15" i="28"/>
  <c r="H16" i="28"/>
  <c r="D34" i="28"/>
  <c r="H34" i="28"/>
  <c r="L53" i="28"/>
  <c r="L54" i="28"/>
  <c r="G34" i="28"/>
  <c r="K34" i="28"/>
  <c r="J16" i="28"/>
  <c r="J53" i="28"/>
  <c r="J54" i="28"/>
  <c r="Z54" i="26"/>
  <c r="F33" i="26"/>
  <c r="R37" i="26"/>
  <c r="V33" i="26"/>
  <c r="F59" i="26"/>
  <c r="J67" i="26"/>
  <c r="V85" i="26"/>
  <c r="F20" i="26"/>
  <c r="V20" i="26"/>
  <c r="V46" i="26"/>
  <c r="N59" i="26"/>
  <c r="L55" i="12"/>
  <c r="I53" i="12"/>
  <c r="C34" i="12"/>
  <c r="M35" i="12"/>
  <c r="N46" i="23"/>
  <c r="V59" i="23"/>
  <c r="N20" i="23"/>
  <c r="J19" i="23"/>
  <c r="J17" i="23"/>
  <c r="Z69" i="23"/>
  <c r="Z65" i="23"/>
  <c r="Z61" i="23"/>
  <c r="Z58" i="23"/>
  <c r="Z54" i="23"/>
  <c r="Z50" i="23"/>
  <c r="Z43" i="23"/>
  <c r="Z39" i="23"/>
  <c r="Z35" i="23"/>
  <c r="Z32" i="23"/>
  <c r="Z28" i="23"/>
  <c r="Z24" i="23"/>
  <c r="Z17" i="23"/>
  <c r="Z13" i="23"/>
  <c r="Z70" i="23"/>
  <c r="Z66" i="23"/>
  <c r="Z62" i="23"/>
  <c r="Z55" i="23"/>
  <c r="Z51" i="23"/>
  <c r="Z47" i="23"/>
  <c r="Z44" i="23"/>
  <c r="Z40" i="23"/>
  <c r="Z36" i="23"/>
  <c r="Z29" i="23"/>
  <c r="Z25" i="23"/>
  <c r="Z21" i="23"/>
  <c r="Z18" i="23"/>
  <c r="Z14" i="23"/>
  <c r="Z10" i="23"/>
  <c r="Z71" i="23"/>
  <c r="Z67" i="23"/>
  <c r="Z63" i="23"/>
  <c r="Z59" i="23"/>
  <c r="Z56" i="23"/>
  <c r="Z52" i="23"/>
  <c r="Z48" i="23"/>
  <c r="Z45" i="23"/>
  <c r="Z41" i="23"/>
  <c r="Z37" i="23"/>
  <c r="Z30" i="23"/>
  <c r="Z26" i="23"/>
  <c r="Z22" i="23"/>
  <c r="Z19" i="23"/>
  <c r="Z11" i="23"/>
  <c r="Z9" i="23"/>
  <c r="Z68" i="23"/>
  <c r="Z64" i="23"/>
  <c r="Z60" i="23"/>
  <c r="Z57" i="23"/>
  <c r="Z53" i="23"/>
  <c r="Z49" i="23"/>
  <c r="Z42" i="23"/>
  <c r="Z38" i="23"/>
  <c r="Z34" i="23"/>
  <c r="Z31" i="23"/>
  <c r="Z27" i="23"/>
  <c r="Z23" i="23"/>
  <c r="Z12" i="23"/>
  <c r="Z8" i="23"/>
  <c r="Z46" i="23"/>
  <c r="F20" i="23"/>
  <c r="N33" i="23"/>
  <c r="V46" i="23"/>
  <c r="F72" i="23"/>
  <c r="M16" i="12"/>
  <c r="G17" i="12"/>
  <c r="U85" i="22"/>
  <c r="T85" i="22"/>
  <c r="S85" i="22"/>
  <c r="V85" i="22" s="1"/>
  <c r="M85" i="22"/>
  <c r="L85" i="22"/>
  <c r="K85" i="22"/>
  <c r="N85" i="22"/>
  <c r="E85" i="22"/>
  <c r="D85" i="22"/>
  <c r="C85" i="22"/>
  <c r="Z84" i="22"/>
  <c r="V84" i="22"/>
  <c r="M48" i="24" s="1"/>
  <c r="R84" i="22"/>
  <c r="N84" i="22"/>
  <c r="M29" i="24" s="1"/>
  <c r="J84" i="22"/>
  <c r="F84" i="22"/>
  <c r="M10" i="24"/>
  <c r="Z83" i="22"/>
  <c r="V83" i="22"/>
  <c r="L48" i="24" s="1"/>
  <c r="R83" i="22"/>
  <c r="N83" i="22"/>
  <c r="L29" i="24" s="1"/>
  <c r="J83" i="22"/>
  <c r="F83" i="22"/>
  <c r="L10" i="24"/>
  <c r="Z82" i="22"/>
  <c r="V82" i="22"/>
  <c r="K48" i="24"/>
  <c r="R82" i="22"/>
  <c r="N82" i="22"/>
  <c r="K29" i="24" s="1"/>
  <c r="J82" i="22"/>
  <c r="F82" i="22"/>
  <c r="K10" i="24"/>
  <c r="Z81" i="22"/>
  <c r="V81" i="22"/>
  <c r="J48" i="24" s="1"/>
  <c r="R81" i="22"/>
  <c r="N81" i="22"/>
  <c r="J29" i="24"/>
  <c r="J81" i="22"/>
  <c r="F81" i="22"/>
  <c r="J10" i="24" s="1"/>
  <c r="Z80" i="22"/>
  <c r="V80" i="22"/>
  <c r="I48" i="24" s="1"/>
  <c r="R80" i="22"/>
  <c r="N80" i="22"/>
  <c r="I29" i="24" s="1"/>
  <c r="J80" i="22"/>
  <c r="F80" i="22"/>
  <c r="I10" i="24"/>
  <c r="Z79" i="22"/>
  <c r="V79" i="22"/>
  <c r="H48" i="24" s="1"/>
  <c r="R79" i="22"/>
  <c r="N79" i="22"/>
  <c r="H29" i="24" s="1"/>
  <c r="J79" i="22"/>
  <c r="F79" i="22"/>
  <c r="H10" i="24" s="1"/>
  <c r="Z78" i="22"/>
  <c r="V78" i="22"/>
  <c r="G48" i="24"/>
  <c r="R78" i="22"/>
  <c r="N78" i="22"/>
  <c r="G29" i="24" s="1"/>
  <c r="J78" i="22"/>
  <c r="F78" i="22"/>
  <c r="G10" i="24" s="1"/>
  <c r="Z77" i="22"/>
  <c r="V77" i="22"/>
  <c r="F48" i="24"/>
  <c r="R77" i="22"/>
  <c r="N77" i="22"/>
  <c r="F29" i="24"/>
  <c r="J77" i="22"/>
  <c r="F77" i="22"/>
  <c r="F10" i="24" s="1"/>
  <c r="Z76" i="22"/>
  <c r="V76" i="22"/>
  <c r="E48" i="24"/>
  <c r="R76" i="22"/>
  <c r="N76" i="22"/>
  <c r="E29" i="24" s="1"/>
  <c r="J76" i="22"/>
  <c r="F76" i="22"/>
  <c r="E10" i="24"/>
  <c r="Z75" i="22"/>
  <c r="V75" i="22"/>
  <c r="D48" i="24" s="1"/>
  <c r="R75" i="22"/>
  <c r="N75" i="22"/>
  <c r="D29" i="24" s="1"/>
  <c r="J75" i="22"/>
  <c r="F75" i="22"/>
  <c r="D10" i="24" s="1"/>
  <c r="Z74" i="22"/>
  <c r="V74" i="22"/>
  <c r="C48" i="24"/>
  <c r="R74" i="22"/>
  <c r="N74" i="22"/>
  <c r="C29" i="24" s="1"/>
  <c r="J74" i="22"/>
  <c r="F74" i="22"/>
  <c r="C10" i="24" s="1"/>
  <c r="V73" i="22"/>
  <c r="B48" i="24"/>
  <c r="N73" i="22"/>
  <c r="B29" i="24" s="1"/>
  <c r="F73" i="22"/>
  <c r="B10" i="24"/>
  <c r="U72" i="22"/>
  <c r="T72" i="22"/>
  <c r="S72" i="22"/>
  <c r="V72" i="22"/>
  <c r="M72" i="22"/>
  <c r="L72" i="22"/>
  <c r="K72" i="22"/>
  <c r="E72" i="22"/>
  <c r="D72" i="22"/>
  <c r="D86" i="22" s="1"/>
  <c r="C72" i="22"/>
  <c r="V71" i="22"/>
  <c r="M47" i="24"/>
  <c r="N71" i="22"/>
  <c r="M28" i="24" s="1"/>
  <c r="F71" i="22"/>
  <c r="M9" i="24"/>
  <c r="V70" i="22"/>
  <c r="L47" i="24" s="1"/>
  <c r="N70" i="22"/>
  <c r="L28" i="24"/>
  <c r="F70" i="22"/>
  <c r="L9" i="24" s="1"/>
  <c r="V69" i="22"/>
  <c r="K47" i="24"/>
  <c r="N69" i="22"/>
  <c r="K28" i="24" s="1"/>
  <c r="F69" i="22"/>
  <c r="K9" i="24"/>
  <c r="V68" i="22"/>
  <c r="J47" i="24" s="1"/>
  <c r="N68" i="22"/>
  <c r="J28" i="24"/>
  <c r="F68" i="22"/>
  <c r="J9" i="24" s="1"/>
  <c r="V67" i="22"/>
  <c r="I47" i="24"/>
  <c r="N67" i="22"/>
  <c r="I28" i="24" s="1"/>
  <c r="F67" i="22"/>
  <c r="I9" i="24"/>
  <c r="V66" i="22"/>
  <c r="H47" i="24" s="1"/>
  <c r="N66" i="22"/>
  <c r="H28" i="24"/>
  <c r="F66" i="22"/>
  <c r="H9" i="24" s="1"/>
  <c r="V65" i="22"/>
  <c r="G47" i="24"/>
  <c r="N65" i="22"/>
  <c r="G28" i="24" s="1"/>
  <c r="F65" i="22"/>
  <c r="G9" i="24"/>
  <c r="V64" i="22"/>
  <c r="F47" i="24" s="1"/>
  <c r="N64" i="22"/>
  <c r="F28" i="24"/>
  <c r="F64" i="22"/>
  <c r="F9" i="24" s="1"/>
  <c r="V63" i="22"/>
  <c r="E47" i="24"/>
  <c r="N63" i="22"/>
  <c r="E28" i="24" s="1"/>
  <c r="F63" i="22"/>
  <c r="E9" i="24"/>
  <c r="V62" i="22"/>
  <c r="D47" i="24" s="1"/>
  <c r="N62" i="22"/>
  <c r="D28" i="24"/>
  <c r="F62" i="22"/>
  <c r="D9" i="24" s="1"/>
  <c r="V61" i="22"/>
  <c r="C47" i="24"/>
  <c r="N61" i="22"/>
  <c r="C28" i="24" s="1"/>
  <c r="F61" i="22"/>
  <c r="C9" i="24"/>
  <c r="V60" i="22"/>
  <c r="B47" i="24" s="1"/>
  <c r="N60" i="22"/>
  <c r="B28" i="24"/>
  <c r="F60" i="22"/>
  <c r="B9" i="24" s="1"/>
  <c r="U59" i="22"/>
  <c r="T59" i="22"/>
  <c r="S59" i="22"/>
  <c r="V59" i="22" s="1"/>
  <c r="M59" i="22"/>
  <c r="L59" i="22"/>
  <c r="K59" i="22"/>
  <c r="N59" i="22" s="1"/>
  <c r="E59" i="22"/>
  <c r="D59" i="22"/>
  <c r="C59" i="22"/>
  <c r="F59" i="22" s="1"/>
  <c r="V58" i="22"/>
  <c r="M46" i="24"/>
  <c r="N58" i="22"/>
  <c r="M27" i="24" s="1"/>
  <c r="F58" i="22"/>
  <c r="M8" i="24"/>
  <c r="V57" i="22"/>
  <c r="L46" i="24" s="1"/>
  <c r="N57" i="22"/>
  <c r="L27" i="24"/>
  <c r="F57" i="22"/>
  <c r="L8" i="24" s="1"/>
  <c r="V56" i="22"/>
  <c r="K46" i="24"/>
  <c r="N56" i="22"/>
  <c r="K27" i="24" s="1"/>
  <c r="F56" i="22"/>
  <c r="K8" i="24"/>
  <c r="V55" i="22"/>
  <c r="J46" i="24" s="1"/>
  <c r="N55" i="22"/>
  <c r="J27" i="24"/>
  <c r="F55" i="22"/>
  <c r="J8" i="24" s="1"/>
  <c r="V54" i="22"/>
  <c r="I46" i="24"/>
  <c r="N54" i="22"/>
  <c r="I27" i="24" s="1"/>
  <c r="F54" i="22"/>
  <c r="I8" i="24"/>
  <c r="V53" i="22"/>
  <c r="H46" i="24" s="1"/>
  <c r="N53" i="22"/>
  <c r="H27" i="24"/>
  <c r="F53" i="22"/>
  <c r="H8" i="24" s="1"/>
  <c r="V52" i="22"/>
  <c r="G46" i="24"/>
  <c r="N52" i="22"/>
  <c r="G27" i="24" s="1"/>
  <c r="F52" i="22"/>
  <c r="G8" i="24"/>
  <c r="V51" i="22"/>
  <c r="F46" i="24" s="1"/>
  <c r="N51" i="22"/>
  <c r="F27" i="24"/>
  <c r="F51" i="22"/>
  <c r="F8" i="24" s="1"/>
  <c r="V50" i="22"/>
  <c r="E46" i="24"/>
  <c r="N50" i="22"/>
  <c r="E27" i="24" s="1"/>
  <c r="F50" i="22"/>
  <c r="E8" i="24"/>
  <c r="V49" i="22"/>
  <c r="D46" i="24" s="1"/>
  <c r="N49" i="22"/>
  <c r="D27" i="24"/>
  <c r="F49" i="22"/>
  <c r="D8" i="24" s="1"/>
  <c r="V48" i="22"/>
  <c r="C46" i="24"/>
  <c r="N48" i="22"/>
  <c r="C27" i="24" s="1"/>
  <c r="F48" i="22"/>
  <c r="C8" i="24"/>
  <c r="V47" i="22"/>
  <c r="B46" i="24" s="1"/>
  <c r="N47" i="22"/>
  <c r="B27" i="24"/>
  <c r="F47" i="22"/>
  <c r="B8" i="24" s="1"/>
  <c r="U46" i="22"/>
  <c r="T46" i="22"/>
  <c r="S46" i="22"/>
  <c r="V46" i="22" s="1"/>
  <c r="M46" i="22"/>
  <c r="L46" i="22"/>
  <c r="K46" i="22"/>
  <c r="E46" i="22"/>
  <c r="D46" i="22"/>
  <c r="C46" i="22"/>
  <c r="F46" i="22"/>
  <c r="V45" i="22"/>
  <c r="M45" i="24" s="1"/>
  <c r="N45" i="22"/>
  <c r="M26" i="24"/>
  <c r="F45" i="22"/>
  <c r="M7" i="24" s="1"/>
  <c r="V44" i="22"/>
  <c r="L45" i="24"/>
  <c r="N44" i="22"/>
  <c r="L26" i="24" s="1"/>
  <c r="F44" i="22"/>
  <c r="L7" i="24"/>
  <c r="V43" i="22"/>
  <c r="K45" i="24" s="1"/>
  <c r="N43" i="22"/>
  <c r="K26" i="24"/>
  <c r="F43" i="22"/>
  <c r="K7" i="24" s="1"/>
  <c r="V42" i="22"/>
  <c r="J45" i="24"/>
  <c r="N42" i="22"/>
  <c r="J26" i="24" s="1"/>
  <c r="F42" i="22"/>
  <c r="J7" i="24"/>
  <c r="V41" i="22"/>
  <c r="I45" i="24" s="1"/>
  <c r="N41" i="22"/>
  <c r="I26" i="24"/>
  <c r="F41" i="22"/>
  <c r="I7" i="24" s="1"/>
  <c r="V40" i="22"/>
  <c r="H45" i="24"/>
  <c r="N40" i="22"/>
  <c r="H26" i="24" s="1"/>
  <c r="F40" i="22"/>
  <c r="H7" i="24"/>
  <c r="V39" i="22"/>
  <c r="G45" i="24" s="1"/>
  <c r="N39" i="22"/>
  <c r="G26" i="24"/>
  <c r="F39" i="22"/>
  <c r="G7" i="24" s="1"/>
  <c r="V38" i="22"/>
  <c r="F45" i="24"/>
  <c r="N38" i="22"/>
  <c r="F26" i="24" s="1"/>
  <c r="F38" i="22"/>
  <c r="F7" i="24"/>
  <c r="V37" i="22"/>
  <c r="E45" i="24" s="1"/>
  <c r="N37" i="22"/>
  <c r="E26" i="24"/>
  <c r="F37" i="22"/>
  <c r="E7" i="24" s="1"/>
  <c r="V36" i="22"/>
  <c r="D45" i="24"/>
  <c r="N36" i="22"/>
  <c r="D26" i="24" s="1"/>
  <c r="F36" i="22"/>
  <c r="D7" i="24"/>
  <c r="V35" i="22"/>
  <c r="C45" i="24" s="1"/>
  <c r="N35" i="22"/>
  <c r="C26" i="24"/>
  <c r="F35" i="22"/>
  <c r="C7" i="24" s="1"/>
  <c r="V34" i="22"/>
  <c r="B45" i="24"/>
  <c r="N34" i="22"/>
  <c r="B26" i="24" s="1"/>
  <c r="F34" i="22"/>
  <c r="B7" i="24"/>
  <c r="U33" i="22"/>
  <c r="T33" i="22"/>
  <c r="S33" i="22"/>
  <c r="M33" i="22"/>
  <c r="L33" i="22"/>
  <c r="K33" i="22"/>
  <c r="N33" i="22"/>
  <c r="E33" i="22"/>
  <c r="D33" i="22"/>
  <c r="C33" i="22"/>
  <c r="F33" i="22"/>
  <c r="V32" i="22"/>
  <c r="M44" i="24" s="1"/>
  <c r="N32" i="22"/>
  <c r="M25" i="24"/>
  <c r="F32" i="22"/>
  <c r="M6" i="24" s="1"/>
  <c r="V31" i="22"/>
  <c r="L44" i="24"/>
  <c r="N31" i="22"/>
  <c r="L25" i="24" s="1"/>
  <c r="F31" i="22"/>
  <c r="L6" i="24"/>
  <c r="V30" i="22"/>
  <c r="K44" i="24" s="1"/>
  <c r="N30" i="22"/>
  <c r="K25" i="24"/>
  <c r="F30" i="22"/>
  <c r="K6" i="24" s="1"/>
  <c r="V29" i="22"/>
  <c r="J44" i="24"/>
  <c r="N29" i="22"/>
  <c r="J25" i="24" s="1"/>
  <c r="F29" i="22"/>
  <c r="J6" i="24"/>
  <c r="V28" i="22"/>
  <c r="I44" i="24" s="1"/>
  <c r="N28" i="22"/>
  <c r="I25" i="24"/>
  <c r="F28" i="22"/>
  <c r="I6" i="24" s="1"/>
  <c r="V27" i="22"/>
  <c r="H44" i="24"/>
  <c r="N27" i="22"/>
  <c r="H25" i="24" s="1"/>
  <c r="F27" i="22"/>
  <c r="H6" i="24"/>
  <c r="V26" i="22"/>
  <c r="G44" i="24" s="1"/>
  <c r="N26" i="22"/>
  <c r="G25" i="24"/>
  <c r="F26" i="22"/>
  <c r="G6" i="24" s="1"/>
  <c r="V25" i="22"/>
  <c r="F44" i="24"/>
  <c r="N25" i="22"/>
  <c r="F25" i="24" s="1"/>
  <c r="F25" i="22"/>
  <c r="F6" i="24"/>
  <c r="V24" i="22"/>
  <c r="E44" i="24" s="1"/>
  <c r="N24" i="22"/>
  <c r="E25" i="24"/>
  <c r="F24" i="22"/>
  <c r="E6" i="24" s="1"/>
  <c r="V23" i="22"/>
  <c r="D44" i="24"/>
  <c r="N23" i="22"/>
  <c r="D25" i="24" s="1"/>
  <c r="F23" i="22"/>
  <c r="D6" i="24"/>
  <c r="V22" i="22"/>
  <c r="C44" i="24" s="1"/>
  <c r="N22" i="22"/>
  <c r="C25" i="24"/>
  <c r="F22" i="22"/>
  <c r="C6" i="24" s="1"/>
  <c r="V21" i="22"/>
  <c r="B44" i="24"/>
  <c r="N21" i="22"/>
  <c r="B25" i="24" s="1"/>
  <c r="F21" i="22"/>
  <c r="B6" i="24"/>
  <c r="U20" i="22"/>
  <c r="U86" i="22" s="1"/>
  <c r="T20" i="22"/>
  <c r="S20" i="22"/>
  <c r="V20" i="22"/>
  <c r="M20" i="22"/>
  <c r="M86" i="22" s="1"/>
  <c r="L20" i="22"/>
  <c r="K20" i="22"/>
  <c r="E20" i="22"/>
  <c r="D20" i="22"/>
  <c r="C20" i="22"/>
  <c r="V19" i="22"/>
  <c r="M43" i="24" s="1"/>
  <c r="N19" i="22"/>
  <c r="M24" i="24" s="1"/>
  <c r="F19" i="22"/>
  <c r="M5" i="24"/>
  <c r="V18" i="22"/>
  <c r="L43" i="24" s="1"/>
  <c r="N18" i="22"/>
  <c r="L24" i="24" s="1"/>
  <c r="F18" i="22"/>
  <c r="L5" i="24" s="1"/>
  <c r="V17" i="22"/>
  <c r="K43" i="24" s="1"/>
  <c r="N17" i="22"/>
  <c r="K24" i="24" s="1"/>
  <c r="F17" i="22"/>
  <c r="K5" i="24" s="1"/>
  <c r="V16" i="22"/>
  <c r="J43" i="24" s="1"/>
  <c r="N16" i="22"/>
  <c r="J24" i="24"/>
  <c r="F16" i="22"/>
  <c r="J5" i="24" s="1"/>
  <c r="V15" i="22"/>
  <c r="I43" i="24" s="1"/>
  <c r="N15" i="22"/>
  <c r="I24" i="24" s="1"/>
  <c r="F15" i="22"/>
  <c r="I5" i="24" s="1"/>
  <c r="V14" i="22"/>
  <c r="H43" i="24" s="1"/>
  <c r="N14" i="22"/>
  <c r="H24" i="24"/>
  <c r="F14" i="22"/>
  <c r="H5" i="24" s="1"/>
  <c r="V13" i="22"/>
  <c r="G43" i="24"/>
  <c r="N13" i="22"/>
  <c r="G24" i="24" s="1"/>
  <c r="F13" i="22"/>
  <c r="G5" i="24" s="1"/>
  <c r="V12" i="22"/>
  <c r="F43" i="24" s="1"/>
  <c r="N12" i="22"/>
  <c r="F24" i="24" s="1"/>
  <c r="F12" i="22"/>
  <c r="F5" i="24" s="1"/>
  <c r="V11" i="22"/>
  <c r="E43" i="24" s="1"/>
  <c r="N11" i="22"/>
  <c r="E24" i="24" s="1"/>
  <c r="F11" i="22"/>
  <c r="E5" i="24"/>
  <c r="V10" i="22"/>
  <c r="D43" i="24" s="1"/>
  <c r="N10" i="22"/>
  <c r="D24" i="24" s="1"/>
  <c r="F10" i="22"/>
  <c r="D5" i="24" s="1"/>
  <c r="V9" i="22"/>
  <c r="C43" i="24" s="1"/>
  <c r="N9" i="22"/>
  <c r="C24" i="24" s="1"/>
  <c r="F9" i="22"/>
  <c r="C5" i="24" s="1"/>
  <c r="V8" i="22"/>
  <c r="B43" i="24" s="1"/>
  <c r="N8" i="22"/>
  <c r="B24" i="24"/>
  <c r="F8" i="22"/>
  <c r="B5" i="24" s="1"/>
  <c r="AF15" i="5"/>
  <c r="AF16" i="5"/>
  <c r="U85" i="18"/>
  <c r="T85" i="18"/>
  <c r="S85" i="18"/>
  <c r="M85" i="18"/>
  <c r="L85" i="18"/>
  <c r="K85" i="18"/>
  <c r="E85" i="18"/>
  <c r="D85" i="18"/>
  <c r="C85" i="18"/>
  <c r="F85" i="18" s="1"/>
  <c r="Z84" i="18"/>
  <c r="V84" i="18"/>
  <c r="R84" i="18"/>
  <c r="N84" i="18"/>
  <c r="F84" i="18"/>
  <c r="V83" i="18"/>
  <c r="R83" i="18"/>
  <c r="N83" i="18"/>
  <c r="J83" i="18"/>
  <c r="F83" i="18"/>
  <c r="V82" i="18"/>
  <c r="N82" i="18"/>
  <c r="J82" i="18"/>
  <c r="F82" i="18"/>
  <c r="Z81" i="18"/>
  <c r="V81" i="18"/>
  <c r="N81" i="18"/>
  <c r="F81" i="18"/>
  <c r="Z80" i="18"/>
  <c r="V80" i="18"/>
  <c r="R80" i="18"/>
  <c r="N80" i="18"/>
  <c r="F80" i="18"/>
  <c r="V79" i="18"/>
  <c r="R79" i="18"/>
  <c r="N79" i="18"/>
  <c r="J79" i="18"/>
  <c r="F79" i="18"/>
  <c r="V78" i="18"/>
  <c r="N78" i="18"/>
  <c r="J78" i="18"/>
  <c r="F78" i="18"/>
  <c r="Z77" i="18"/>
  <c r="V77" i="18"/>
  <c r="N77" i="18"/>
  <c r="F77" i="18"/>
  <c r="Z76" i="18"/>
  <c r="V76" i="18"/>
  <c r="R76" i="18"/>
  <c r="N76" i="18"/>
  <c r="F76" i="18"/>
  <c r="V75" i="18"/>
  <c r="R75" i="18"/>
  <c r="N75" i="18"/>
  <c r="J75" i="18"/>
  <c r="F75" i="18"/>
  <c r="V74" i="18"/>
  <c r="N74" i="18"/>
  <c r="F74" i="18"/>
  <c r="V73" i="18"/>
  <c r="N73" i="18"/>
  <c r="F73" i="18"/>
  <c r="U85" i="19"/>
  <c r="T85" i="19"/>
  <c r="S85" i="19"/>
  <c r="M85" i="19"/>
  <c r="L85" i="19"/>
  <c r="K85" i="19"/>
  <c r="E85" i="19"/>
  <c r="D85" i="19"/>
  <c r="C85" i="19"/>
  <c r="J83" i="19"/>
  <c r="J75" i="19"/>
  <c r="J76" i="19"/>
  <c r="J77" i="19"/>
  <c r="J78" i="19"/>
  <c r="J79" i="19"/>
  <c r="J80" i="19"/>
  <c r="J81" i="19"/>
  <c r="J82" i="19"/>
  <c r="J84" i="19"/>
  <c r="J49" i="23"/>
  <c r="J67" i="23"/>
  <c r="J33" i="23"/>
  <c r="J32" i="23"/>
  <c r="J65" i="23"/>
  <c r="J48" i="23"/>
  <c r="J35" i="23"/>
  <c r="J30" i="23"/>
  <c r="J54" i="23"/>
  <c r="J64" i="23"/>
  <c r="J51" i="23"/>
  <c r="Z70" i="26"/>
  <c r="J28" i="26"/>
  <c r="J62" i="26"/>
  <c r="J19" i="26"/>
  <c r="J41" i="26"/>
  <c r="J60" i="26"/>
  <c r="J13" i="26"/>
  <c r="J69" i="26"/>
  <c r="J29" i="26"/>
  <c r="J31" i="26"/>
  <c r="J13" i="23"/>
  <c r="J45" i="23"/>
  <c r="J28" i="23"/>
  <c r="J60" i="23"/>
  <c r="J47" i="23"/>
  <c r="J46" i="23"/>
  <c r="J29" i="23"/>
  <c r="J61" i="23"/>
  <c r="J12" i="23"/>
  <c r="J44" i="23"/>
  <c r="J31" i="23"/>
  <c r="J63" i="23"/>
  <c r="J22" i="23"/>
  <c r="J70" i="23"/>
  <c r="J9" i="23"/>
  <c r="J25" i="23"/>
  <c r="J41" i="23"/>
  <c r="J57" i="23"/>
  <c r="J8" i="23"/>
  <c r="J24" i="23"/>
  <c r="J40" i="23"/>
  <c r="J56" i="23"/>
  <c r="J72" i="23"/>
  <c r="J11" i="23"/>
  <c r="J27" i="23"/>
  <c r="J43" i="23"/>
  <c r="J18" i="23"/>
  <c r="J38" i="23"/>
  <c r="J66" i="23"/>
  <c r="J21" i="23"/>
  <c r="J37" i="23"/>
  <c r="J53" i="23"/>
  <c r="J69" i="23"/>
  <c r="J20" i="23"/>
  <c r="J36" i="23"/>
  <c r="J52" i="23"/>
  <c r="J68" i="23"/>
  <c r="J23" i="23"/>
  <c r="J39" i="23"/>
  <c r="J55" i="23"/>
  <c r="J71" i="23"/>
  <c r="J14" i="23"/>
  <c r="J34" i="23"/>
  <c r="J62" i="23"/>
  <c r="J10" i="23"/>
  <c r="J26" i="23"/>
  <c r="J42" i="23"/>
  <c r="J58" i="23"/>
  <c r="Z10" i="26"/>
  <c r="Z34" i="26"/>
  <c r="J14" i="26"/>
  <c r="J44" i="26"/>
  <c r="J39" i="26"/>
  <c r="J12" i="26"/>
  <c r="J49" i="26"/>
  <c r="J22" i="26"/>
  <c r="J52" i="26"/>
  <c r="J24" i="26"/>
  <c r="J10" i="26"/>
  <c r="J36" i="26"/>
  <c r="J66" i="26"/>
  <c r="J35" i="26"/>
  <c r="J8" i="26"/>
  <c r="J34" i="26"/>
  <c r="J68" i="26"/>
  <c r="J46" i="26"/>
  <c r="J9" i="26"/>
  <c r="J65" i="26"/>
  <c r="J18" i="26"/>
  <c r="J51" i="26"/>
  <c r="J54" i="26"/>
  <c r="J27" i="26"/>
  <c r="J53" i="26"/>
  <c r="J37" i="26"/>
  <c r="J63" i="26"/>
  <c r="Z56" i="26"/>
  <c r="Z69" i="26"/>
  <c r="Z9" i="26"/>
  <c r="Z68" i="26"/>
  <c r="Z37" i="26"/>
  <c r="R17" i="26"/>
  <c r="Z24" i="26"/>
  <c r="Z36" i="26"/>
  <c r="Z30" i="26"/>
  <c r="Z23" i="26"/>
  <c r="Z71" i="26"/>
  <c r="R63" i="26"/>
  <c r="R31" i="26"/>
  <c r="Z39" i="26"/>
  <c r="Z51" i="26"/>
  <c r="Z63" i="26"/>
  <c r="Z12" i="26"/>
  <c r="Q9" i="29"/>
  <c r="Q11" i="29"/>
  <c r="Q13" i="29"/>
  <c r="Q17" i="29"/>
  <c r="Q19" i="29"/>
  <c r="Q21" i="29"/>
  <c r="Q23" i="29"/>
  <c r="Q25" i="29"/>
  <c r="Q27" i="29"/>
  <c r="Q29" i="29"/>
  <c r="Q31" i="29"/>
  <c r="Q35" i="29"/>
  <c r="Q37" i="29"/>
  <c r="Q39" i="29"/>
  <c r="Q41" i="29"/>
  <c r="Q43" i="29"/>
  <c r="Q45" i="29"/>
  <c r="Q47" i="29"/>
  <c r="Q49" i="29"/>
  <c r="Q51" i="29"/>
  <c r="Q53" i="29"/>
  <c r="Q55" i="29"/>
  <c r="Q57" i="29"/>
  <c r="Q59" i="29"/>
  <c r="Q61" i="29"/>
  <c r="Q63" i="29"/>
  <c r="Q65" i="29"/>
  <c r="Q67" i="29"/>
  <c r="Q69" i="29"/>
  <c r="Q71" i="29"/>
  <c r="Q73" i="29"/>
  <c r="Q85" i="29"/>
  <c r="Q10" i="29"/>
  <c r="Q12" i="29"/>
  <c r="Q14" i="29"/>
  <c r="Q18" i="29"/>
  <c r="Q20" i="29"/>
  <c r="Q22" i="29"/>
  <c r="Q24" i="29"/>
  <c r="Q26" i="29"/>
  <c r="Q28" i="29"/>
  <c r="Q30" i="29"/>
  <c r="Q32" i="29"/>
  <c r="Q34" i="29"/>
  <c r="Q36" i="29"/>
  <c r="Q38" i="29"/>
  <c r="Q40" i="29"/>
  <c r="Q42" i="29"/>
  <c r="Q44" i="29"/>
  <c r="Q46" i="29"/>
  <c r="Q48" i="29"/>
  <c r="Q50" i="29"/>
  <c r="Q52" i="29"/>
  <c r="Q54" i="29"/>
  <c r="Q56" i="29"/>
  <c r="Q58" i="29"/>
  <c r="Q60" i="29"/>
  <c r="Q62" i="29"/>
  <c r="Q64" i="29"/>
  <c r="Q66" i="29"/>
  <c r="Q68" i="29"/>
  <c r="Q70" i="29"/>
  <c r="Q8" i="29"/>
  <c r="W10" i="29"/>
  <c r="W12" i="29"/>
  <c r="W14" i="29"/>
  <c r="W18" i="29"/>
  <c r="W20" i="29"/>
  <c r="W22" i="29"/>
  <c r="W24" i="29"/>
  <c r="W26" i="29"/>
  <c r="W28" i="29"/>
  <c r="W30" i="29"/>
  <c r="W32" i="29"/>
  <c r="W34" i="29"/>
  <c r="W36" i="29"/>
  <c r="W38" i="29"/>
  <c r="W40" i="29"/>
  <c r="W42" i="29"/>
  <c r="W44" i="29"/>
  <c r="W46" i="29"/>
  <c r="W48" i="29"/>
  <c r="W50" i="29"/>
  <c r="W52" i="29"/>
  <c r="W54" i="29"/>
  <c r="W56" i="29"/>
  <c r="W58" i="29"/>
  <c r="W60" i="29"/>
  <c r="W62" i="29"/>
  <c r="W64" i="29"/>
  <c r="W66" i="29"/>
  <c r="W68" i="29"/>
  <c r="W70" i="29"/>
  <c r="W8" i="29"/>
  <c r="W9" i="29"/>
  <c r="W11" i="29"/>
  <c r="W13" i="29"/>
  <c r="W17" i="29"/>
  <c r="W19" i="29"/>
  <c r="W21" i="29"/>
  <c r="W23" i="29"/>
  <c r="W25" i="29"/>
  <c r="W27" i="29"/>
  <c r="W29" i="29"/>
  <c r="W31" i="29"/>
  <c r="W33" i="29"/>
  <c r="W35" i="29"/>
  <c r="W37" i="29"/>
  <c r="W39" i="29"/>
  <c r="W41" i="29"/>
  <c r="W43" i="29"/>
  <c r="W45" i="29"/>
  <c r="W47" i="29"/>
  <c r="W49" i="29"/>
  <c r="W51" i="29"/>
  <c r="W53" i="29"/>
  <c r="W55" i="29"/>
  <c r="W57" i="29"/>
  <c r="W59" i="29"/>
  <c r="W61" i="29"/>
  <c r="W63" i="29"/>
  <c r="W65" i="29"/>
  <c r="W67" i="29"/>
  <c r="W69" i="29"/>
  <c r="W71" i="29"/>
  <c r="W73" i="29"/>
  <c r="W85" i="29"/>
  <c r="J14" i="29"/>
  <c r="J18" i="29"/>
  <c r="J22" i="29"/>
  <c r="J26" i="29"/>
  <c r="J30" i="29"/>
  <c r="J34" i="29"/>
  <c r="J38" i="29"/>
  <c r="J42" i="29"/>
  <c r="J46" i="29"/>
  <c r="J50" i="29"/>
  <c r="J54" i="29"/>
  <c r="J58" i="29"/>
  <c r="J62" i="29"/>
  <c r="J66" i="29"/>
  <c r="J70" i="29"/>
  <c r="J8" i="29"/>
  <c r="J13" i="29"/>
  <c r="J17" i="29"/>
  <c r="J21" i="29"/>
  <c r="J25" i="29"/>
  <c r="J29" i="29"/>
  <c r="J33" i="29"/>
  <c r="J37" i="29"/>
  <c r="J41" i="29"/>
  <c r="J45" i="29"/>
  <c r="J49" i="29"/>
  <c r="J53" i="29"/>
  <c r="J57" i="29"/>
  <c r="J61" i="29"/>
  <c r="J65" i="29"/>
  <c r="J69" i="29"/>
  <c r="J73" i="29"/>
  <c r="J12" i="29"/>
  <c r="J20" i="29"/>
  <c r="J24" i="29"/>
  <c r="J28" i="29"/>
  <c r="J32" i="29"/>
  <c r="J36" i="29"/>
  <c r="J40" i="29"/>
  <c r="J44" i="29"/>
  <c r="J48" i="29"/>
  <c r="J52" i="29"/>
  <c r="J56" i="29"/>
  <c r="J60" i="29"/>
  <c r="J64" i="29"/>
  <c r="J68" i="29"/>
  <c r="J72" i="29"/>
  <c r="J11" i="29"/>
  <c r="J19" i="29"/>
  <c r="J23" i="29"/>
  <c r="J27" i="29"/>
  <c r="J31" i="29"/>
  <c r="J35" i="29"/>
  <c r="J39" i="29"/>
  <c r="J43" i="29"/>
  <c r="J47" i="29"/>
  <c r="J51" i="29"/>
  <c r="J55" i="29"/>
  <c r="J59" i="29"/>
  <c r="J63" i="29"/>
  <c r="J67" i="29"/>
  <c r="J71" i="29"/>
  <c r="Z72" i="26"/>
  <c r="Z43" i="26"/>
  <c r="Z28" i="26"/>
  <c r="Z13" i="26"/>
  <c r="Z55" i="26"/>
  <c r="Z21" i="26"/>
  <c r="Z67" i="26"/>
  <c r="Z49" i="26"/>
  <c r="Z52" i="26"/>
  <c r="Z19" i="26"/>
  <c r="R70" i="26"/>
  <c r="R8" i="26"/>
  <c r="Z61" i="26"/>
  <c r="Z46" i="26"/>
  <c r="Z32" i="26"/>
  <c r="Z17" i="26"/>
  <c r="Z44" i="26"/>
  <c r="Z25" i="26"/>
  <c r="Z18" i="26"/>
  <c r="Z45" i="26"/>
  <c r="Z60" i="26"/>
  <c r="Z53" i="26"/>
  <c r="Z42" i="26"/>
  <c r="Z22" i="26"/>
  <c r="R65" i="26"/>
  <c r="R68" i="26"/>
  <c r="Z65" i="26"/>
  <c r="Z50" i="26"/>
  <c r="Z35" i="26"/>
  <c r="Z20" i="26"/>
  <c r="Z66" i="26"/>
  <c r="Z47" i="26"/>
  <c r="Z29" i="26"/>
  <c r="Z85" i="26"/>
  <c r="Z48" i="26"/>
  <c r="Z26" i="26"/>
  <c r="Z64" i="26"/>
  <c r="Z57" i="26"/>
  <c r="Z8" i="26"/>
  <c r="Z11" i="26"/>
  <c r="J43" i="26"/>
  <c r="J25" i="26"/>
  <c r="J47" i="26"/>
  <c r="J70" i="26"/>
  <c r="J33" i="26"/>
  <c r="J58" i="26"/>
  <c r="J42" i="26"/>
  <c r="J64" i="26"/>
  <c r="J11" i="26"/>
  <c r="J30" i="26"/>
  <c r="J48" i="26"/>
  <c r="J71" i="26"/>
  <c r="R40" i="26"/>
  <c r="R39" i="26"/>
  <c r="R53" i="26"/>
  <c r="Z58" i="26"/>
  <c r="Z73" i="26"/>
  <c r="Z40" i="26"/>
  <c r="Z14" i="26"/>
  <c r="Z41" i="26"/>
  <c r="Z38" i="26"/>
  <c r="Z27" i="26"/>
  <c r="Z62" i="26"/>
  <c r="Z31" i="26"/>
  <c r="R44" i="26"/>
  <c r="R25" i="26"/>
  <c r="R11" i="26"/>
  <c r="R30" i="26"/>
  <c r="R52" i="26"/>
  <c r="R36" i="26"/>
  <c r="R55" i="26"/>
  <c r="R13" i="26"/>
  <c r="R35" i="26"/>
  <c r="R58" i="26"/>
  <c r="R27" i="26"/>
  <c r="R42" i="26"/>
  <c r="R64" i="26"/>
  <c r="R85" i="26"/>
  <c r="R73" i="26"/>
  <c r="R26" i="26"/>
  <c r="R48" i="26"/>
  <c r="R71" i="26"/>
  <c r="R21" i="26"/>
  <c r="R51" i="26"/>
  <c r="R32" i="26"/>
  <c r="R54" i="26"/>
  <c r="R23" i="26"/>
  <c r="R38" i="26"/>
  <c r="R59" i="26"/>
  <c r="R14" i="26"/>
  <c r="R66" i="26"/>
  <c r="R19" i="26"/>
  <c r="R45" i="26"/>
  <c r="R67" i="26"/>
  <c r="R10" i="26"/>
  <c r="R47" i="26"/>
  <c r="R72" i="26"/>
  <c r="R24" i="26"/>
  <c r="R50" i="26"/>
  <c r="R69" i="26"/>
  <c r="R12" i="26"/>
  <c r="R34" i="26"/>
  <c r="R57" i="26"/>
  <c r="J17" i="26"/>
  <c r="J61" i="26"/>
  <c r="J85" i="26"/>
  <c r="J21" i="26"/>
  <c r="J40" i="26"/>
  <c r="J55" i="26"/>
  <c r="J73" i="26"/>
  <c r="J32" i="26"/>
  <c r="J50" i="26"/>
  <c r="J23" i="26"/>
  <c r="J38" i="26"/>
  <c r="J57" i="26"/>
  <c r="J26" i="26"/>
  <c r="J45" i="26"/>
  <c r="J56" i="26"/>
  <c r="R29" i="26"/>
  <c r="R22" i="26"/>
  <c r="R41" i="26"/>
  <c r="R56" i="26"/>
  <c r="R18" i="26"/>
  <c r="R62" i="26"/>
  <c r="R9" i="26"/>
  <c r="R28" i="26"/>
  <c r="R43" i="26"/>
  <c r="R61" i="26"/>
  <c r="R33" i="26"/>
  <c r="R49" i="26"/>
  <c r="R60" i="26"/>
  <c r="R85" i="23"/>
  <c r="R68" i="23"/>
  <c r="R64" i="23"/>
  <c r="R60" i="23"/>
  <c r="R57" i="23"/>
  <c r="R53" i="23"/>
  <c r="R49" i="23"/>
  <c r="R42" i="23"/>
  <c r="R38" i="23"/>
  <c r="R34" i="23"/>
  <c r="R33" i="23"/>
  <c r="R31" i="23"/>
  <c r="R27" i="23"/>
  <c r="R23" i="23"/>
  <c r="R12" i="23"/>
  <c r="R69" i="23"/>
  <c r="R65" i="23"/>
  <c r="R61" i="23"/>
  <c r="R58" i="23"/>
  <c r="R54" i="23"/>
  <c r="R50" i="23"/>
  <c r="R43" i="23"/>
  <c r="R39" i="23"/>
  <c r="R35" i="23"/>
  <c r="R32" i="23"/>
  <c r="R28" i="23"/>
  <c r="R24" i="23"/>
  <c r="R17" i="23"/>
  <c r="R13" i="23"/>
  <c r="R73" i="23"/>
  <c r="R72" i="23"/>
  <c r="R70" i="23"/>
  <c r="R66" i="23"/>
  <c r="R62" i="23"/>
  <c r="R55" i="23"/>
  <c r="R51" i="23"/>
  <c r="R47" i="23"/>
  <c r="R46" i="23"/>
  <c r="R44" i="23"/>
  <c r="R40" i="23"/>
  <c r="R36" i="23"/>
  <c r="R29" i="23"/>
  <c r="R25" i="23"/>
  <c r="R21" i="23"/>
  <c r="R20" i="23"/>
  <c r="R18" i="23"/>
  <c r="R14" i="23"/>
  <c r="R10" i="23"/>
  <c r="R8" i="23"/>
  <c r="R71" i="23"/>
  <c r="R67" i="23"/>
  <c r="R63" i="23"/>
  <c r="R56" i="23"/>
  <c r="R52" i="23"/>
  <c r="R48" i="23"/>
  <c r="R45" i="23"/>
  <c r="R41" i="23"/>
  <c r="R37" i="23"/>
  <c r="R30" i="23"/>
  <c r="R26" i="23"/>
  <c r="R22" i="23"/>
  <c r="R19" i="23"/>
  <c r="R11" i="23"/>
  <c r="R9" i="23"/>
  <c r="N85" i="19"/>
  <c r="V85" i="18"/>
  <c r="F72" i="22"/>
  <c r="F85" i="22"/>
  <c r="N72" i="22"/>
  <c r="N85" i="18"/>
  <c r="F85" i="19"/>
  <c r="V84" i="19"/>
  <c r="N84" i="19"/>
  <c r="F84" i="19"/>
  <c r="V83" i="19"/>
  <c r="N83" i="19"/>
  <c r="F83" i="19"/>
  <c r="V82" i="19"/>
  <c r="N82" i="19"/>
  <c r="F82" i="19"/>
  <c r="V81" i="19"/>
  <c r="N81" i="19"/>
  <c r="F81" i="19"/>
  <c r="V80" i="19"/>
  <c r="N80" i="19"/>
  <c r="F80" i="19"/>
  <c r="V79" i="19"/>
  <c r="N79" i="19"/>
  <c r="F79" i="19"/>
  <c r="V78" i="19"/>
  <c r="N78" i="19"/>
  <c r="F78" i="19"/>
  <c r="V77" i="19"/>
  <c r="N77" i="19"/>
  <c r="F77" i="19"/>
  <c r="V76" i="19"/>
  <c r="N76" i="19"/>
  <c r="F76" i="19"/>
  <c r="V75" i="19"/>
  <c r="N75" i="19"/>
  <c r="F75" i="19"/>
  <c r="V74" i="19"/>
  <c r="N74" i="19"/>
  <c r="F74" i="19"/>
  <c r="V73" i="19"/>
  <c r="N73" i="19"/>
  <c r="F73" i="19"/>
  <c r="E72" i="5"/>
  <c r="N71" i="5"/>
  <c r="M28" i="32"/>
  <c r="N70" i="5"/>
  <c r="L28" i="32" s="1"/>
  <c r="N69" i="5"/>
  <c r="K28" i="32"/>
  <c r="N68" i="5"/>
  <c r="J28" i="32" s="1"/>
  <c r="N67" i="5"/>
  <c r="I28" i="32"/>
  <c r="N66" i="5"/>
  <c r="H28" i="32" s="1"/>
  <c r="N65" i="5"/>
  <c r="G28" i="32"/>
  <c r="N64" i="5"/>
  <c r="F28" i="32" s="1"/>
  <c r="N63" i="5"/>
  <c r="E28" i="32"/>
  <c r="N62" i="5"/>
  <c r="D28" i="32" s="1"/>
  <c r="N61" i="5"/>
  <c r="C28" i="32"/>
  <c r="N60" i="5"/>
  <c r="B28" i="32" s="1"/>
  <c r="N58" i="5"/>
  <c r="M27" i="32"/>
  <c r="N57" i="5"/>
  <c r="L27" i="32" s="1"/>
  <c r="N56" i="5"/>
  <c r="K27" i="32"/>
  <c r="N55" i="5"/>
  <c r="J27" i="32" s="1"/>
  <c r="N54" i="5"/>
  <c r="I27" i="32"/>
  <c r="N53" i="5"/>
  <c r="H27" i="32" s="1"/>
  <c r="N52" i="5"/>
  <c r="G27" i="32"/>
  <c r="N51" i="5"/>
  <c r="F27" i="32" s="1"/>
  <c r="N50" i="5"/>
  <c r="E27" i="32"/>
  <c r="N49" i="5"/>
  <c r="D27" i="32" s="1"/>
  <c r="N48" i="5"/>
  <c r="C27" i="32"/>
  <c r="N47" i="5"/>
  <c r="B27" i="32" s="1"/>
  <c r="N45" i="5"/>
  <c r="M26" i="32"/>
  <c r="N44" i="5"/>
  <c r="L26" i="32" s="1"/>
  <c r="N43" i="5"/>
  <c r="K26" i="32"/>
  <c r="K35" i="32" s="1"/>
  <c r="N42" i="5"/>
  <c r="J26" i="32" s="1"/>
  <c r="N41" i="5"/>
  <c r="I26" i="32"/>
  <c r="N40" i="5"/>
  <c r="H26" i="32" s="1"/>
  <c r="N39" i="5"/>
  <c r="G26" i="32"/>
  <c r="N38" i="5"/>
  <c r="F26" i="32" s="1"/>
  <c r="N37" i="5"/>
  <c r="E26" i="32"/>
  <c r="N36" i="5"/>
  <c r="D26" i="32" s="1"/>
  <c r="N35" i="5"/>
  <c r="C26" i="32"/>
  <c r="N34" i="5"/>
  <c r="B26" i="32" s="1"/>
  <c r="N32" i="5"/>
  <c r="M25" i="32"/>
  <c r="N31" i="5"/>
  <c r="L25" i="32"/>
  <c r="N30" i="5"/>
  <c r="K25" i="32"/>
  <c r="N29" i="5"/>
  <c r="J25" i="32"/>
  <c r="N28" i="5"/>
  <c r="I25" i="32"/>
  <c r="N27" i="5"/>
  <c r="H25" i="32"/>
  <c r="N26" i="5"/>
  <c r="G25" i="32" s="1"/>
  <c r="N25" i="5"/>
  <c r="F25" i="32" s="1"/>
  <c r="N24" i="5"/>
  <c r="E25" i="32" s="1"/>
  <c r="N23" i="5"/>
  <c r="D25" i="32" s="1"/>
  <c r="N22" i="5"/>
  <c r="C25" i="32"/>
  <c r="N21" i="5"/>
  <c r="B25" i="32" s="1"/>
  <c r="N19" i="5"/>
  <c r="M24" i="32" s="1"/>
  <c r="N18" i="5"/>
  <c r="L24" i="32" s="1"/>
  <c r="N17" i="5"/>
  <c r="K24" i="32"/>
  <c r="N16" i="5"/>
  <c r="J24" i="32" s="1"/>
  <c r="N15" i="5"/>
  <c r="I24" i="32" s="1"/>
  <c r="N14" i="5"/>
  <c r="H24" i="32"/>
  <c r="N13" i="5"/>
  <c r="G24" i="32" s="1"/>
  <c r="G34" i="32" s="1"/>
  <c r="N12" i="5"/>
  <c r="F24" i="32" s="1"/>
  <c r="N11" i="5"/>
  <c r="E24" i="32" s="1"/>
  <c r="N10" i="5"/>
  <c r="D24" i="32" s="1"/>
  <c r="D35" i="32"/>
  <c r="N9" i="5"/>
  <c r="C24" i="32" s="1"/>
  <c r="N8" i="5"/>
  <c r="B24" i="32" s="1"/>
  <c r="F71" i="5"/>
  <c r="M9" i="32"/>
  <c r="F70" i="5"/>
  <c r="L9" i="32" s="1"/>
  <c r="F69" i="5"/>
  <c r="K9" i="32"/>
  <c r="F68" i="5"/>
  <c r="J9" i="32" s="1"/>
  <c r="F67" i="5"/>
  <c r="I9" i="32"/>
  <c r="F66" i="5"/>
  <c r="H9" i="32" s="1"/>
  <c r="F65" i="5"/>
  <c r="G9" i="32"/>
  <c r="F64" i="5"/>
  <c r="F9" i="32" s="1"/>
  <c r="F63" i="5"/>
  <c r="E9" i="32"/>
  <c r="F62" i="5"/>
  <c r="D9" i="32" s="1"/>
  <c r="F61" i="5"/>
  <c r="C9" i="32"/>
  <c r="F60" i="5"/>
  <c r="B9" i="32" s="1"/>
  <c r="F58" i="5"/>
  <c r="M8" i="32"/>
  <c r="F57" i="5"/>
  <c r="L8" i="32" s="1"/>
  <c r="F56" i="5"/>
  <c r="K8" i="32"/>
  <c r="F55" i="5"/>
  <c r="J8" i="32" s="1"/>
  <c r="F54" i="5"/>
  <c r="I8" i="32"/>
  <c r="F53" i="5"/>
  <c r="H8" i="32" s="1"/>
  <c r="F52" i="5"/>
  <c r="G8" i="32"/>
  <c r="F51" i="5"/>
  <c r="F8" i="32" s="1"/>
  <c r="F50" i="5"/>
  <c r="E8" i="32"/>
  <c r="F49" i="5"/>
  <c r="D8" i="32" s="1"/>
  <c r="F48" i="5"/>
  <c r="C8" i="32"/>
  <c r="F47" i="5"/>
  <c r="B8" i="32" s="1"/>
  <c r="F45" i="5"/>
  <c r="M7" i="32"/>
  <c r="M15" i="32"/>
  <c r="F44" i="5"/>
  <c r="L7" i="32" s="1"/>
  <c r="F43" i="5"/>
  <c r="K7" i="32"/>
  <c r="F42" i="5"/>
  <c r="J7" i="32" s="1"/>
  <c r="F41" i="5"/>
  <c r="I7" i="32" s="1"/>
  <c r="F40" i="5"/>
  <c r="H7" i="32" s="1"/>
  <c r="F39" i="5"/>
  <c r="G7" i="32" s="1"/>
  <c r="F38" i="5"/>
  <c r="F7" i="32" s="1"/>
  <c r="F37" i="5"/>
  <c r="E7" i="32"/>
  <c r="F36" i="5"/>
  <c r="D7" i="32" s="1"/>
  <c r="F35" i="5"/>
  <c r="C7" i="32"/>
  <c r="F34" i="5"/>
  <c r="B7" i="32"/>
  <c r="F32" i="5"/>
  <c r="M6" i="32"/>
  <c r="M16" i="32" s="1"/>
  <c r="F31" i="5"/>
  <c r="L6" i="32"/>
  <c r="F30" i="5"/>
  <c r="K6" i="32"/>
  <c r="F29" i="5"/>
  <c r="J6" i="32"/>
  <c r="F28" i="5"/>
  <c r="I6" i="32"/>
  <c r="F27" i="5"/>
  <c r="H6" i="32" s="1"/>
  <c r="F26" i="5"/>
  <c r="G6" i="32" s="1"/>
  <c r="F25" i="5"/>
  <c r="F6" i="32" s="1"/>
  <c r="F24" i="5"/>
  <c r="E6" i="32"/>
  <c r="F23" i="5"/>
  <c r="D6" i="32" s="1"/>
  <c r="F22" i="5"/>
  <c r="C6" i="32"/>
  <c r="F21" i="5"/>
  <c r="B6" i="32" s="1"/>
  <c r="F19" i="5"/>
  <c r="M5" i="32"/>
  <c r="F18" i="5"/>
  <c r="L5" i="32" s="1"/>
  <c r="F17" i="5"/>
  <c r="K5" i="32"/>
  <c r="F16" i="5"/>
  <c r="J5" i="32" s="1"/>
  <c r="F15" i="5"/>
  <c r="I5" i="32"/>
  <c r="F14" i="5"/>
  <c r="H5" i="32" s="1"/>
  <c r="F13" i="5"/>
  <c r="G5" i="32"/>
  <c r="F12" i="5"/>
  <c r="F5" i="32"/>
  <c r="F17" i="32" s="1"/>
  <c r="F11" i="5"/>
  <c r="E5" i="32" s="1"/>
  <c r="F10" i="5"/>
  <c r="D5" i="32"/>
  <c r="D17" i="32"/>
  <c r="F9" i="5"/>
  <c r="C5" i="32"/>
  <c r="F8" i="5"/>
  <c r="B5" i="32"/>
  <c r="B16" i="32" s="1"/>
  <c r="V71" i="18"/>
  <c r="V70" i="18"/>
  <c r="V69" i="18"/>
  <c r="V68" i="18"/>
  <c r="V67" i="18"/>
  <c r="V66" i="18"/>
  <c r="V65" i="18"/>
  <c r="V64" i="18"/>
  <c r="V63" i="18"/>
  <c r="V62" i="18"/>
  <c r="V61" i="18"/>
  <c r="V60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19" i="18"/>
  <c r="V18" i="18"/>
  <c r="V17" i="18"/>
  <c r="V16" i="18"/>
  <c r="V15" i="18"/>
  <c r="V14" i="18"/>
  <c r="V13" i="18"/>
  <c r="V12" i="18"/>
  <c r="V11" i="18"/>
  <c r="V10" i="18"/>
  <c r="V9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V71" i="19"/>
  <c r="V70" i="19"/>
  <c r="V69" i="19"/>
  <c r="V68" i="19"/>
  <c r="V67" i="19"/>
  <c r="V66" i="19"/>
  <c r="V65" i="19"/>
  <c r="V64" i="19"/>
  <c r="V63" i="19"/>
  <c r="V62" i="19"/>
  <c r="V61" i="19"/>
  <c r="V60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AB61" i="5"/>
  <c r="AB62" i="5"/>
  <c r="AB63" i="5"/>
  <c r="AB64" i="5"/>
  <c r="AB65" i="5"/>
  <c r="AB66" i="5"/>
  <c r="AB67" i="5"/>
  <c r="AB68" i="5"/>
  <c r="AB69" i="5"/>
  <c r="AB70" i="5"/>
  <c r="AB71" i="5"/>
  <c r="AB60" i="5"/>
  <c r="U61" i="5"/>
  <c r="U62" i="5"/>
  <c r="U63" i="5"/>
  <c r="U64" i="5"/>
  <c r="U65" i="5"/>
  <c r="U66" i="5"/>
  <c r="U67" i="5"/>
  <c r="U68" i="5"/>
  <c r="U69" i="5"/>
  <c r="U60" i="5"/>
  <c r="U72" i="19"/>
  <c r="T72" i="19"/>
  <c r="S72" i="19"/>
  <c r="V72" i="19" s="1"/>
  <c r="M72" i="19"/>
  <c r="L72" i="19"/>
  <c r="K72" i="19"/>
  <c r="N72" i="19" s="1"/>
  <c r="E72" i="19"/>
  <c r="D72" i="19"/>
  <c r="C72" i="19"/>
  <c r="F72" i="19" s="1"/>
  <c r="U59" i="19"/>
  <c r="T59" i="19"/>
  <c r="S59" i="19"/>
  <c r="M59" i="19"/>
  <c r="L59" i="19"/>
  <c r="K59" i="19"/>
  <c r="E59" i="19"/>
  <c r="D59" i="19"/>
  <c r="C59" i="19"/>
  <c r="F59" i="19" s="1"/>
  <c r="U46" i="19"/>
  <c r="T46" i="19"/>
  <c r="S46" i="19"/>
  <c r="M46" i="19"/>
  <c r="L46" i="19"/>
  <c r="K46" i="19"/>
  <c r="E46" i="19"/>
  <c r="D46" i="19"/>
  <c r="C46" i="19"/>
  <c r="U33" i="19"/>
  <c r="T33" i="19"/>
  <c r="S33" i="19"/>
  <c r="M33" i="19"/>
  <c r="L33" i="19"/>
  <c r="K33" i="19"/>
  <c r="E33" i="19"/>
  <c r="D33" i="19"/>
  <c r="C33" i="19"/>
  <c r="J33" i="19" s="1"/>
  <c r="F33" i="19"/>
  <c r="U20" i="19"/>
  <c r="T20" i="19"/>
  <c r="S20" i="19"/>
  <c r="Z20" i="19" s="1"/>
  <c r="V20" i="19"/>
  <c r="M20" i="19"/>
  <c r="L20" i="19"/>
  <c r="K20" i="19"/>
  <c r="R20" i="19" s="1"/>
  <c r="N20" i="19"/>
  <c r="E20" i="19"/>
  <c r="D20" i="19"/>
  <c r="C20" i="19"/>
  <c r="J20" i="19" s="1"/>
  <c r="Z16" i="19"/>
  <c r="R16" i="19"/>
  <c r="J16" i="19"/>
  <c r="Z15" i="19"/>
  <c r="R15" i="19"/>
  <c r="J15" i="19"/>
  <c r="U72" i="18"/>
  <c r="T72" i="18"/>
  <c r="S72" i="18"/>
  <c r="M72" i="18"/>
  <c r="L72" i="18"/>
  <c r="K72" i="18"/>
  <c r="E72" i="18"/>
  <c r="E86" i="18" s="1"/>
  <c r="D72" i="18"/>
  <c r="C72" i="18"/>
  <c r="F72" i="18"/>
  <c r="U59" i="18"/>
  <c r="T59" i="18"/>
  <c r="S59" i="18"/>
  <c r="V59" i="18"/>
  <c r="M59" i="18"/>
  <c r="M86" i="18" s="1"/>
  <c r="L59" i="18"/>
  <c r="K59" i="18"/>
  <c r="E59" i="18"/>
  <c r="D59" i="18"/>
  <c r="C59" i="18"/>
  <c r="U46" i="18"/>
  <c r="T46" i="18"/>
  <c r="S46" i="18"/>
  <c r="V46" i="18" s="1"/>
  <c r="M46" i="18"/>
  <c r="L46" i="18"/>
  <c r="L86" i="18" s="1"/>
  <c r="K46" i="18"/>
  <c r="E46" i="18"/>
  <c r="D46" i="18"/>
  <c r="D86" i="18" s="1"/>
  <c r="C46" i="18"/>
  <c r="F46" i="18" s="1"/>
  <c r="U33" i="18"/>
  <c r="T33" i="18"/>
  <c r="T86" i="18"/>
  <c r="S33" i="18"/>
  <c r="V33" i="18" s="1"/>
  <c r="M33" i="18"/>
  <c r="L33" i="18"/>
  <c r="K33" i="18"/>
  <c r="R33" i="18"/>
  <c r="E33" i="18"/>
  <c r="D33" i="18"/>
  <c r="C33" i="18"/>
  <c r="F33" i="18" s="1"/>
  <c r="U20" i="18"/>
  <c r="U86" i="18" s="1"/>
  <c r="T20" i="18"/>
  <c r="S20" i="18"/>
  <c r="M20" i="18"/>
  <c r="L20" i="18"/>
  <c r="K20" i="18"/>
  <c r="E20" i="18"/>
  <c r="D20" i="18"/>
  <c r="C20" i="18"/>
  <c r="Z16" i="18"/>
  <c r="R16" i="18"/>
  <c r="J16" i="18"/>
  <c r="Z15" i="18"/>
  <c r="R15" i="18"/>
  <c r="J15" i="18"/>
  <c r="AA20" i="5"/>
  <c r="AB20" i="5" s="1"/>
  <c r="AA33" i="5"/>
  <c r="AA46" i="5"/>
  <c r="AA59" i="5"/>
  <c r="AA72" i="5"/>
  <c r="AB72" i="5" s="1"/>
  <c r="K20" i="5"/>
  <c r="K33" i="5"/>
  <c r="K46" i="5"/>
  <c r="K59" i="5"/>
  <c r="N59" i="5" s="1"/>
  <c r="K72" i="5"/>
  <c r="Z20" i="5"/>
  <c r="Z33" i="5"/>
  <c r="Z46" i="5"/>
  <c r="Z59" i="5"/>
  <c r="Z72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T33" i="5"/>
  <c r="T46" i="5"/>
  <c r="U46" i="5" s="1"/>
  <c r="T59" i="5"/>
  <c r="T72" i="5"/>
  <c r="T20" i="5"/>
  <c r="U71" i="5"/>
  <c r="U70" i="5"/>
  <c r="U58" i="5"/>
  <c r="U57" i="5"/>
  <c r="U56" i="5"/>
  <c r="U55" i="5"/>
  <c r="U54" i="5"/>
  <c r="U53" i="5"/>
  <c r="U52" i="5"/>
  <c r="U51" i="5"/>
  <c r="U50" i="5"/>
  <c r="U49" i="5"/>
  <c r="U48" i="5"/>
  <c r="U47" i="5"/>
  <c r="U45" i="5"/>
  <c r="U44" i="5"/>
  <c r="U43" i="5"/>
  <c r="U42" i="5"/>
  <c r="U41" i="5"/>
  <c r="U40" i="5"/>
  <c r="U39" i="5"/>
  <c r="U38" i="5"/>
  <c r="U37" i="5"/>
  <c r="U36" i="5"/>
  <c r="U35" i="5"/>
  <c r="U34" i="5"/>
  <c r="U32" i="5"/>
  <c r="U31" i="5"/>
  <c r="U30" i="5"/>
  <c r="U29" i="5"/>
  <c r="U28" i="5"/>
  <c r="U27" i="5"/>
  <c r="U26" i="5"/>
  <c r="U25" i="5"/>
  <c r="U24" i="5"/>
  <c r="U23" i="5"/>
  <c r="U22" i="5"/>
  <c r="U21" i="5"/>
  <c r="U19" i="5"/>
  <c r="U18" i="5"/>
  <c r="U17" i="5"/>
  <c r="Y16" i="5"/>
  <c r="U16" i="5"/>
  <c r="Y15" i="5"/>
  <c r="U15" i="5"/>
  <c r="U14" i="5"/>
  <c r="U13" i="5"/>
  <c r="U12" i="5"/>
  <c r="U11" i="5"/>
  <c r="U10" i="5"/>
  <c r="U9" i="5"/>
  <c r="U8" i="5"/>
  <c r="S20" i="5"/>
  <c r="S33" i="5"/>
  <c r="S46" i="5"/>
  <c r="S59" i="5"/>
  <c r="S72" i="5"/>
  <c r="M20" i="5"/>
  <c r="M46" i="5"/>
  <c r="N46" i="5"/>
  <c r="M59" i="5"/>
  <c r="M72" i="5"/>
  <c r="E20" i="5"/>
  <c r="E33" i="5"/>
  <c r="E59" i="5"/>
  <c r="C33" i="5"/>
  <c r="C59" i="5"/>
  <c r="L20" i="5"/>
  <c r="D20" i="5"/>
  <c r="L46" i="5"/>
  <c r="L59" i="5"/>
  <c r="D33" i="5"/>
  <c r="D59" i="5"/>
  <c r="D86" i="5" s="1"/>
  <c r="C72" i="5"/>
  <c r="M33" i="5"/>
  <c r="L33" i="5"/>
  <c r="L72" i="5"/>
  <c r="L86" i="5" s="1"/>
  <c r="D46" i="5"/>
  <c r="D72" i="5"/>
  <c r="C46" i="5"/>
  <c r="C86" i="5"/>
  <c r="F86" i="5" s="1"/>
  <c r="E46" i="5"/>
  <c r="R15" i="5"/>
  <c r="R16" i="5"/>
  <c r="J70" i="22"/>
  <c r="J66" i="22"/>
  <c r="J58" i="22"/>
  <c r="J54" i="22"/>
  <c r="J50" i="22"/>
  <c r="J42" i="22"/>
  <c r="J38" i="22"/>
  <c r="J34" i="22"/>
  <c r="J26" i="22"/>
  <c r="J22" i="22"/>
  <c r="J10" i="22"/>
  <c r="J69" i="22"/>
  <c r="J65" i="22"/>
  <c r="J53" i="22"/>
  <c r="J33" i="22"/>
  <c r="J25" i="22"/>
  <c r="J17" i="22"/>
  <c r="J85" i="22"/>
  <c r="J71" i="22"/>
  <c r="J63" i="22"/>
  <c r="J59" i="22"/>
  <c r="J55" i="22"/>
  <c r="J47" i="22"/>
  <c r="J43" i="22"/>
  <c r="J39" i="22"/>
  <c r="J31" i="22"/>
  <c r="J27" i="22"/>
  <c r="J23" i="22"/>
  <c r="J15" i="22"/>
  <c r="J11" i="22"/>
  <c r="J73" i="22"/>
  <c r="J61" i="22"/>
  <c r="J41" i="22"/>
  <c r="J29" i="22"/>
  <c r="J21" i="22"/>
  <c r="J72" i="22"/>
  <c r="J68" i="22"/>
  <c r="J64" i="22"/>
  <c r="J56" i="22"/>
  <c r="J52" i="22"/>
  <c r="J48" i="22"/>
  <c r="J40" i="22"/>
  <c r="J36" i="22"/>
  <c r="J32" i="22"/>
  <c r="J24" i="22"/>
  <c r="J20" i="22"/>
  <c r="J16" i="22"/>
  <c r="J8" i="22"/>
  <c r="J57" i="22"/>
  <c r="J13" i="22"/>
  <c r="Z17" i="18"/>
  <c r="F33" i="5"/>
  <c r="AF81" i="5"/>
  <c r="AB33" i="5"/>
  <c r="Z19" i="22"/>
  <c r="J9" i="22"/>
  <c r="J18" i="22"/>
  <c r="J28" i="22"/>
  <c r="Z50" i="22"/>
  <c r="Z27" i="22"/>
  <c r="Z35" i="22"/>
  <c r="J45" i="22"/>
  <c r="J51" i="22"/>
  <c r="Z66" i="22"/>
  <c r="Z60" i="22"/>
  <c r="Z48" i="22"/>
  <c r="Z29" i="22"/>
  <c r="Z20" i="22"/>
  <c r="Z42" i="22"/>
  <c r="Z14" i="22"/>
  <c r="Z65" i="22"/>
  <c r="Z8" i="22"/>
  <c r="Z63" i="22"/>
  <c r="Z47" i="22"/>
  <c r="J14" i="22"/>
  <c r="J35" i="22"/>
  <c r="Z23" i="22"/>
  <c r="Z38" i="22"/>
  <c r="Z57" i="22"/>
  <c r="Z15" i="22"/>
  <c r="Z30" i="22"/>
  <c r="Z45" i="22"/>
  <c r="Z59" i="22"/>
  <c r="Z10" i="22"/>
  <c r="Z25" i="22"/>
  <c r="Z44" i="22"/>
  <c r="Z62" i="22"/>
  <c r="Z17" i="22"/>
  <c r="Z32" i="22"/>
  <c r="Z46" i="22"/>
  <c r="Z61" i="22"/>
  <c r="J44" i="22"/>
  <c r="J62" i="22"/>
  <c r="J12" i="22"/>
  <c r="J49" i="22"/>
  <c r="J37" i="22"/>
  <c r="J67" i="22"/>
  <c r="Z16" i="22"/>
  <c r="Z34" i="22"/>
  <c r="Z53" i="22"/>
  <c r="Z68" i="22"/>
  <c r="Z11" i="22"/>
  <c r="Z26" i="22"/>
  <c r="Z41" i="22"/>
  <c r="Z56" i="22"/>
  <c r="Z71" i="22"/>
  <c r="Z85" i="22"/>
  <c r="Z21" i="22"/>
  <c r="Z40" i="22"/>
  <c r="Z55" i="22"/>
  <c r="Z73" i="22"/>
  <c r="Z13" i="22"/>
  <c r="Z28" i="22"/>
  <c r="Z43" i="22"/>
  <c r="Z58" i="22"/>
  <c r="Z72" i="22"/>
  <c r="J60" i="22"/>
  <c r="J19" i="22"/>
  <c r="J30" i="22"/>
  <c r="J46" i="22"/>
  <c r="Z12" i="22"/>
  <c r="Z31" i="22"/>
  <c r="Z49" i="22"/>
  <c r="Z64" i="22"/>
  <c r="Z22" i="22"/>
  <c r="Z37" i="22"/>
  <c r="Z52" i="22"/>
  <c r="Z67" i="22"/>
  <c r="Z18" i="22"/>
  <c r="Z36" i="22"/>
  <c r="Z51" i="22"/>
  <c r="Z70" i="22"/>
  <c r="Z9" i="22"/>
  <c r="Z24" i="22"/>
  <c r="Z39" i="22"/>
  <c r="Z54" i="22"/>
  <c r="Z69" i="22"/>
  <c r="R85" i="22"/>
  <c r="R68" i="22"/>
  <c r="R64" i="22"/>
  <c r="R60" i="22"/>
  <c r="R59" i="22"/>
  <c r="R57" i="22"/>
  <c r="R53" i="22"/>
  <c r="R49" i="22"/>
  <c r="R42" i="22"/>
  <c r="R38" i="22"/>
  <c r="R34" i="22"/>
  <c r="R33" i="22"/>
  <c r="R31" i="22"/>
  <c r="R27" i="22"/>
  <c r="R23" i="22"/>
  <c r="R16" i="22"/>
  <c r="R12" i="22"/>
  <c r="R8" i="22"/>
  <c r="R69" i="22"/>
  <c r="R65" i="22"/>
  <c r="R61" i="22"/>
  <c r="R58" i="22"/>
  <c r="R54" i="22"/>
  <c r="R50" i="22"/>
  <c r="R43" i="22"/>
  <c r="R39" i="22"/>
  <c r="R35" i="22"/>
  <c r="R32" i="22"/>
  <c r="R28" i="22"/>
  <c r="R24" i="22"/>
  <c r="R17" i="22"/>
  <c r="R13" i="22"/>
  <c r="R9" i="22"/>
  <c r="R73" i="22"/>
  <c r="R72" i="22"/>
  <c r="R70" i="22"/>
  <c r="R66" i="22"/>
  <c r="R62" i="22"/>
  <c r="R55" i="22"/>
  <c r="R51" i="22"/>
  <c r="R47" i="22"/>
  <c r="R44" i="22"/>
  <c r="R40" i="22"/>
  <c r="R36" i="22"/>
  <c r="R29" i="22"/>
  <c r="R25" i="22"/>
  <c r="R21" i="22"/>
  <c r="R20" i="22"/>
  <c r="R18" i="22"/>
  <c r="R14" i="22"/>
  <c r="R10" i="22"/>
  <c r="R71" i="22"/>
  <c r="R67" i="22"/>
  <c r="R63" i="22"/>
  <c r="R56" i="22"/>
  <c r="R52" i="22"/>
  <c r="R48" i="22"/>
  <c r="R45" i="22"/>
  <c r="R41" i="22"/>
  <c r="R37" i="22"/>
  <c r="R30" i="22"/>
  <c r="R26" i="22"/>
  <c r="R22" i="22"/>
  <c r="R19" i="22"/>
  <c r="R15" i="22"/>
  <c r="R11" i="22"/>
  <c r="F59" i="18"/>
  <c r="V85" i="19"/>
  <c r="N59" i="18"/>
  <c r="V72" i="18"/>
  <c r="V33" i="19"/>
  <c r="V20" i="18"/>
  <c r="R31" i="18"/>
  <c r="F20" i="5"/>
  <c r="F72" i="5"/>
  <c r="R27" i="18"/>
  <c r="R48" i="18"/>
  <c r="R70" i="18"/>
  <c r="F20" i="19"/>
  <c r="F59" i="5"/>
  <c r="N20" i="5"/>
  <c r="Z8" i="18"/>
  <c r="J61" i="18"/>
  <c r="J57" i="18"/>
  <c r="J45" i="18"/>
  <c r="J41" i="18"/>
  <c r="J29" i="18"/>
  <c r="J13" i="18"/>
  <c r="J9" i="18"/>
  <c r="J68" i="18"/>
  <c r="J56" i="18"/>
  <c r="J50" i="18"/>
  <c r="J34" i="18"/>
  <c r="J30" i="18"/>
  <c r="J26" i="18"/>
  <c r="J18" i="18"/>
  <c r="J14" i="18"/>
  <c r="J36" i="18"/>
  <c r="J24" i="18"/>
  <c r="J67" i="18"/>
  <c r="J63" i="18"/>
  <c r="J55" i="18"/>
  <c r="J51" i="18"/>
  <c r="J39" i="18"/>
  <c r="J35" i="18"/>
  <c r="J52" i="18"/>
  <c r="J8" i="18"/>
  <c r="J11" i="19"/>
  <c r="J24" i="19"/>
  <c r="J9" i="19"/>
  <c r="J12" i="19"/>
  <c r="R85" i="5"/>
  <c r="R77" i="5"/>
  <c r="R84" i="5"/>
  <c r="R74" i="5"/>
  <c r="R80" i="5"/>
  <c r="R73" i="5"/>
  <c r="R82" i="5"/>
  <c r="R83" i="5"/>
  <c r="R81" i="5"/>
  <c r="R75" i="5"/>
  <c r="R76" i="5"/>
  <c r="R79" i="5"/>
  <c r="R78" i="5"/>
  <c r="J75" i="5"/>
  <c r="J73" i="5"/>
  <c r="J78" i="5"/>
  <c r="J77" i="5"/>
  <c r="J76" i="5"/>
  <c r="J84" i="5"/>
  <c r="J81" i="5"/>
  <c r="J74" i="5"/>
  <c r="J82" i="5"/>
  <c r="J83" i="5"/>
  <c r="J79" i="5"/>
  <c r="J80" i="5"/>
  <c r="AF78" i="5"/>
  <c r="Y66" i="5"/>
  <c r="AF80" i="5"/>
  <c r="AF82" i="5"/>
  <c r="AF75" i="5"/>
  <c r="Y85" i="5"/>
  <c r="Y76" i="5"/>
  <c r="Y73" i="5"/>
  <c r="Y78" i="5"/>
  <c r="Y81" i="5"/>
  <c r="Y74" i="5"/>
  <c r="Y82" i="5"/>
  <c r="Y80" i="5"/>
  <c r="Y79" i="5"/>
  <c r="Y84" i="5"/>
  <c r="Y83" i="5"/>
  <c r="Y77" i="5"/>
  <c r="Y75" i="5"/>
  <c r="AF79" i="5"/>
  <c r="J85" i="5"/>
  <c r="AF74" i="5"/>
  <c r="AF84" i="5"/>
  <c r="AF85" i="5"/>
  <c r="AF83" i="5"/>
  <c r="AF76" i="5"/>
  <c r="AF77" i="5"/>
  <c r="AF73" i="5"/>
  <c r="J64" i="5"/>
  <c r="J60" i="5"/>
  <c r="J56" i="5"/>
  <c r="J52" i="5"/>
  <c r="J48" i="5"/>
  <c r="J44" i="5"/>
  <c r="J40" i="5"/>
  <c r="J36" i="5"/>
  <c r="J32" i="5"/>
  <c r="J28" i="5"/>
  <c r="J24" i="5"/>
  <c r="J20" i="5"/>
  <c r="J16" i="5"/>
  <c r="J12" i="5"/>
  <c r="J8" i="5"/>
  <c r="J72" i="5"/>
  <c r="J68" i="5"/>
  <c r="J59" i="5"/>
  <c r="J43" i="5"/>
  <c r="J39" i="5"/>
  <c r="J27" i="5"/>
  <c r="J15" i="5"/>
  <c r="J71" i="5"/>
  <c r="J65" i="5"/>
  <c r="J61" i="5"/>
  <c r="J53" i="5"/>
  <c r="J49" i="5"/>
  <c r="J45" i="5"/>
  <c r="J37" i="5"/>
  <c r="J33" i="5"/>
  <c r="J29" i="5"/>
  <c r="J25" i="5"/>
  <c r="J21" i="5"/>
  <c r="J17" i="5"/>
  <c r="J13" i="5"/>
  <c r="J9" i="5"/>
  <c r="J69" i="5"/>
  <c r="J63" i="5"/>
  <c r="J51" i="5"/>
  <c r="J31" i="5"/>
  <c r="J19" i="5"/>
  <c r="J66" i="5"/>
  <c r="J62" i="5"/>
  <c r="J58" i="5"/>
  <c r="J54" i="5"/>
  <c r="J50" i="5"/>
  <c r="J42" i="5"/>
  <c r="J38" i="5"/>
  <c r="J34" i="5"/>
  <c r="J30" i="5"/>
  <c r="J26" i="5"/>
  <c r="J22" i="5"/>
  <c r="J18" i="5"/>
  <c r="J14" i="5"/>
  <c r="J10" i="5"/>
  <c r="J70" i="5"/>
  <c r="J67" i="5"/>
  <c r="J47" i="5"/>
  <c r="J35" i="5"/>
  <c r="J23" i="5"/>
  <c r="J11" i="5"/>
  <c r="R73" i="19"/>
  <c r="Z38" i="18"/>
  <c r="R49" i="18"/>
  <c r="R53" i="18"/>
  <c r="R21" i="18"/>
  <c r="R13" i="18"/>
  <c r="R25" i="18"/>
  <c r="R55" i="18"/>
  <c r="R20" i="18"/>
  <c r="Z18" i="18"/>
  <c r="Z48" i="18"/>
  <c r="Z64" i="18"/>
  <c r="J84" i="18"/>
  <c r="J77" i="18"/>
  <c r="J76" i="18"/>
  <c r="J81" i="18"/>
  <c r="J80" i="18"/>
  <c r="R82" i="18"/>
  <c r="R81" i="18"/>
  <c r="R74" i="18"/>
  <c r="R73" i="18"/>
  <c r="R85" i="18"/>
  <c r="R78" i="18"/>
  <c r="R77" i="18"/>
  <c r="Z62" i="18"/>
  <c r="Z79" i="18"/>
  <c r="Z78" i="18"/>
  <c r="Z83" i="18"/>
  <c r="Z82" i="18"/>
  <c r="Z75" i="18"/>
  <c r="R12" i="18"/>
  <c r="R56" i="18"/>
  <c r="R51" i="18"/>
  <c r="R32" i="18"/>
  <c r="R24" i="18"/>
  <c r="R29" i="18"/>
  <c r="R57" i="18"/>
  <c r="R52" i="18"/>
  <c r="R47" i="18"/>
  <c r="R23" i="18"/>
  <c r="R28" i="18"/>
  <c r="Z32" i="18"/>
  <c r="Z57" i="18"/>
  <c r="Z54" i="18"/>
  <c r="R14" i="18"/>
  <c r="R58" i="18"/>
  <c r="R54" i="18"/>
  <c r="R50" i="18"/>
  <c r="R22" i="18"/>
  <c r="R26" i="18"/>
  <c r="R30" i="18"/>
  <c r="Z12" i="18"/>
  <c r="Z11" i="18"/>
  <c r="Z72" i="18"/>
  <c r="Z56" i="18"/>
  <c r="Z40" i="18"/>
  <c r="Z27" i="18"/>
  <c r="Z42" i="18"/>
  <c r="Z41" i="18"/>
  <c r="Z14" i="18"/>
  <c r="Z13" i="18"/>
  <c r="Z60" i="18"/>
  <c r="Z44" i="18"/>
  <c r="Z23" i="18"/>
  <c r="Z50" i="18"/>
  <c r="Z29" i="18"/>
  <c r="Z53" i="18"/>
  <c r="Z28" i="18"/>
  <c r="Z58" i="18"/>
  <c r="Z21" i="18"/>
  <c r="Z24" i="18"/>
  <c r="Z10" i="18"/>
  <c r="Z25" i="18"/>
  <c r="Z9" i="18"/>
  <c r="Z68" i="18"/>
  <c r="Z52" i="18"/>
  <c r="Z36" i="18"/>
  <c r="Z31" i="18"/>
  <c r="Z66" i="18"/>
  <c r="Z34" i="18"/>
  <c r="Z69" i="18"/>
  <c r="Z37" i="18"/>
  <c r="Z13" i="19"/>
  <c r="Z84" i="19"/>
  <c r="Z83" i="19"/>
  <c r="Z82" i="19"/>
  <c r="Z76" i="19"/>
  <c r="Z75" i="19"/>
  <c r="Z80" i="19"/>
  <c r="Z78" i="19"/>
  <c r="Z81" i="19"/>
  <c r="Z77" i="19"/>
  <c r="Z79" i="19"/>
  <c r="R79" i="19"/>
  <c r="R78" i="19"/>
  <c r="R77" i="19"/>
  <c r="R85" i="19"/>
  <c r="R82" i="19"/>
  <c r="R75" i="19"/>
  <c r="R84" i="19"/>
  <c r="R76" i="19"/>
  <c r="R80" i="19"/>
  <c r="R83" i="19"/>
  <c r="R81" i="19"/>
  <c r="R74" i="19"/>
  <c r="J43" i="18"/>
  <c r="J64" i="18"/>
  <c r="J60" i="18"/>
  <c r="J53" i="18"/>
  <c r="J49" i="18"/>
  <c r="J47" i="18"/>
  <c r="J44" i="18"/>
  <c r="J40" i="18"/>
  <c r="J21" i="18"/>
  <c r="J25" i="18"/>
  <c r="J70" i="18"/>
  <c r="J66" i="18"/>
  <c r="J62" i="18"/>
  <c r="J48" i="18"/>
  <c r="J42" i="18"/>
  <c r="J11" i="18"/>
  <c r="J71" i="18"/>
  <c r="J59" i="18"/>
  <c r="J19" i="18"/>
  <c r="J17" i="18"/>
  <c r="J12" i="18"/>
  <c r="J10" i="18"/>
  <c r="J69" i="18"/>
  <c r="J65" i="18"/>
  <c r="J37" i="18"/>
  <c r="J33" i="18"/>
  <c r="J22" i="18"/>
  <c r="J58" i="18"/>
  <c r="J54" i="18"/>
  <c r="J38" i="18"/>
  <c r="J23" i="18"/>
  <c r="J27" i="18"/>
  <c r="J31" i="18"/>
  <c r="J28" i="18"/>
  <c r="J32" i="18"/>
  <c r="J13" i="19"/>
  <c r="Z61" i="18"/>
  <c r="Z45" i="18"/>
  <c r="Z70" i="18"/>
  <c r="Z67" i="18"/>
  <c r="Z47" i="18"/>
  <c r="Z26" i="18"/>
  <c r="Z30" i="18"/>
  <c r="Z71" i="18"/>
  <c r="Z63" i="18"/>
  <c r="Z55" i="18"/>
  <c r="Z51" i="18"/>
  <c r="Z43" i="18"/>
  <c r="Z35" i="18"/>
  <c r="Z22" i="18"/>
  <c r="Z59" i="18"/>
  <c r="Z39" i="18"/>
  <c r="J55" i="5"/>
  <c r="Z65" i="18"/>
  <c r="Z49" i="18"/>
  <c r="Z33" i="18"/>
  <c r="Z19" i="18"/>
  <c r="J57" i="5"/>
  <c r="R19" i="18"/>
  <c r="Z9" i="19"/>
  <c r="Z19" i="19"/>
  <c r="J19" i="19"/>
  <c r="J17" i="19"/>
  <c r="R18" i="19"/>
  <c r="R14" i="19"/>
  <c r="R12" i="19"/>
  <c r="R10" i="19"/>
  <c r="R8" i="19"/>
  <c r="R17" i="19"/>
  <c r="R11" i="19"/>
  <c r="R19" i="19"/>
  <c r="R9" i="19"/>
  <c r="R32" i="19"/>
  <c r="R21" i="19"/>
  <c r="R22" i="19"/>
  <c r="R23" i="19"/>
  <c r="R24" i="19"/>
  <c r="R25" i="19"/>
  <c r="R26" i="19"/>
  <c r="R27" i="19"/>
  <c r="R28" i="19"/>
  <c r="R29" i="19"/>
  <c r="R30" i="19"/>
  <c r="R31" i="19"/>
  <c r="R13" i="19"/>
  <c r="J14" i="19"/>
  <c r="J10" i="19"/>
  <c r="J21" i="19"/>
  <c r="J22" i="19"/>
  <c r="J23" i="19"/>
  <c r="J25" i="19"/>
  <c r="J26" i="19"/>
  <c r="J27" i="19"/>
  <c r="J28" i="19"/>
  <c r="J29" i="19"/>
  <c r="J30" i="19"/>
  <c r="J31" i="19"/>
  <c r="J32" i="19"/>
  <c r="J18" i="19"/>
  <c r="J8" i="19"/>
  <c r="AF71" i="5"/>
  <c r="AF70" i="5"/>
  <c r="AF58" i="5"/>
  <c r="AF56" i="5"/>
  <c r="AF54" i="5"/>
  <c r="AF52" i="5"/>
  <c r="AF50" i="5"/>
  <c r="AF48" i="5"/>
  <c r="AF47" i="5"/>
  <c r="AF43" i="5"/>
  <c r="AF42" i="5"/>
  <c r="AF40" i="5"/>
  <c r="AF38" i="5"/>
  <c r="AF36" i="5"/>
  <c r="AF34" i="5"/>
  <c r="AF32" i="5"/>
  <c r="AF30" i="5"/>
  <c r="AF27" i="5"/>
  <c r="AF25" i="5"/>
  <c r="AF22" i="5"/>
  <c r="AF20" i="5"/>
  <c r="AF18" i="5"/>
  <c r="AF14" i="5"/>
  <c r="AF12" i="5"/>
  <c r="AF10" i="5"/>
  <c r="AF8" i="5"/>
  <c r="AF68" i="5"/>
  <c r="AF66" i="5"/>
  <c r="AF64" i="5"/>
  <c r="AF62" i="5"/>
  <c r="AF60" i="5"/>
  <c r="AF45" i="5"/>
  <c r="AF44" i="5"/>
  <c r="AF19" i="5"/>
  <c r="AF17" i="5"/>
  <c r="AF67" i="5"/>
  <c r="AF63" i="5"/>
  <c r="AF59" i="5"/>
  <c r="AF57" i="5"/>
  <c r="AF55" i="5"/>
  <c r="AF53" i="5"/>
  <c r="AF51" i="5"/>
  <c r="AF49" i="5"/>
  <c r="AF41" i="5"/>
  <c r="AF39" i="5"/>
  <c r="AF37" i="5"/>
  <c r="AF35" i="5"/>
  <c r="AF31" i="5"/>
  <c r="AF29" i="5"/>
  <c r="AF28" i="5"/>
  <c r="AF26" i="5"/>
  <c r="AF24" i="5"/>
  <c r="AF23" i="5"/>
  <c r="AF21" i="5"/>
  <c r="AF65" i="5"/>
  <c r="AF13" i="5"/>
  <c r="AF11" i="5"/>
  <c r="AF9" i="5"/>
  <c r="AF69" i="5"/>
  <c r="AF61" i="5"/>
  <c r="Y63" i="5"/>
  <c r="Y72" i="5"/>
  <c r="Y62" i="5"/>
  <c r="Y64" i="5"/>
  <c r="Z11" i="19"/>
  <c r="Z17" i="19"/>
  <c r="R8" i="18"/>
  <c r="R18" i="18"/>
  <c r="R11" i="18"/>
  <c r="R17" i="18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2" i="5"/>
  <c r="Y31" i="5"/>
  <c r="Y30" i="5"/>
  <c r="Y29" i="5"/>
  <c r="Y28" i="5"/>
  <c r="Y27" i="5"/>
  <c r="Y26" i="5"/>
  <c r="Y25" i="5"/>
  <c r="Y24" i="5"/>
  <c r="Y23" i="5"/>
  <c r="Y22" i="5"/>
  <c r="Y21" i="5"/>
  <c r="Y71" i="5"/>
  <c r="Y70" i="5"/>
  <c r="Y69" i="5"/>
  <c r="Y68" i="5"/>
  <c r="Y67" i="5"/>
  <c r="Y19" i="5"/>
  <c r="Y17" i="5"/>
  <c r="Y13" i="5"/>
  <c r="Y11" i="5"/>
  <c r="Y9" i="5"/>
  <c r="Y20" i="5"/>
  <c r="Y18" i="5"/>
  <c r="R9" i="5"/>
  <c r="R51" i="5"/>
  <c r="R35" i="5"/>
  <c r="R18" i="5"/>
  <c r="R59" i="5"/>
  <c r="R43" i="5"/>
  <c r="R27" i="5"/>
  <c r="R10" i="5"/>
  <c r="R13" i="5"/>
  <c r="R64" i="5"/>
  <c r="R55" i="5"/>
  <c r="R47" i="5"/>
  <c r="R39" i="5"/>
  <c r="R31" i="5"/>
  <c r="R23" i="5"/>
  <c r="R14" i="5"/>
  <c r="R67" i="5"/>
  <c r="Y14" i="5"/>
  <c r="Y12" i="5"/>
  <c r="Y10" i="5"/>
  <c r="Y8" i="5"/>
  <c r="R70" i="5"/>
  <c r="R24" i="5"/>
  <c r="R40" i="5"/>
  <c r="R48" i="5"/>
  <c r="R56" i="5"/>
  <c r="R65" i="5"/>
  <c r="R17" i="5"/>
  <c r="R26" i="5"/>
  <c r="R34" i="5"/>
  <c r="R42" i="5"/>
  <c r="R50" i="5"/>
  <c r="R58" i="5"/>
  <c r="R68" i="5"/>
  <c r="R66" i="5"/>
  <c r="R62" i="5"/>
  <c r="R57" i="5"/>
  <c r="R53" i="5"/>
  <c r="R49" i="5"/>
  <c r="R45" i="5"/>
  <c r="R41" i="5"/>
  <c r="R37" i="5"/>
  <c r="R32" i="5"/>
  <c r="R29" i="5"/>
  <c r="R25" i="5"/>
  <c r="R21" i="5"/>
  <c r="R12" i="5"/>
  <c r="R8" i="5"/>
  <c r="R60" i="5"/>
  <c r="R11" i="5"/>
  <c r="R20" i="5"/>
  <c r="R19" i="5"/>
  <c r="R28" i="5"/>
  <c r="R36" i="5"/>
  <c r="R44" i="5"/>
  <c r="R52" i="5"/>
  <c r="R61" i="5"/>
  <c r="R69" i="5"/>
  <c r="R22" i="5"/>
  <c r="R30" i="5"/>
  <c r="R38" i="5"/>
  <c r="R46" i="5"/>
  <c r="R54" i="5"/>
  <c r="R63" i="5"/>
  <c r="R71" i="5"/>
  <c r="Z18" i="19"/>
  <c r="Z12" i="19"/>
  <c r="Z8" i="19"/>
  <c r="Z14" i="19"/>
  <c r="Z32" i="19"/>
  <c r="Z21" i="19"/>
  <c r="Z22" i="19"/>
  <c r="Z23" i="19"/>
  <c r="Z24" i="19"/>
  <c r="Z25" i="19"/>
  <c r="Z26" i="19"/>
  <c r="Z27" i="19"/>
  <c r="Z28" i="19"/>
  <c r="Z29" i="19"/>
  <c r="Z30" i="19"/>
  <c r="Z31" i="19"/>
  <c r="Z10" i="19"/>
  <c r="Z33" i="19"/>
  <c r="R10" i="18"/>
  <c r="R69" i="18"/>
  <c r="R67" i="18"/>
  <c r="R65" i="18"/>
  <c r="R63" i="18"/>
  <c r="R61" i="18"/>
  <c r="R59" i="18"/>
  <c r="R44" i="18"/>
  <c r="R42" i="18"/>
  <c r="R40" i="18"/>
  <c r="R38" i="18"/>
  <c r="R36" i="18"/>
  <c r="R34" i="18"/>
  <c r="R71" i="18"/>
  <c r="R68" i="18"/>
  <c r="R66" i="18"/>
  <c r="R64" i="18"/>
  <c r="R62" i="18"/>
  <c r="R60" i="18"/>
  <c r="R45" i="18"/>
  <c r="R43" i="18"/>
  <c r="R41" i="18"/>
  <c r="R39" i="18"/>
  <c r="R37" i="18"/>
  <c r="R35" i="18"/>
  <c r="J41" i="5"/>
  <c r="Y61" i="5"/>
  <c r="Y65" i="5"/>
  <c r="D17" i="12"/>
  <c r="K36" i="12"/>
  <c r="E36" i="12"/>
  <c r="I36" i="12"/>
  <c r="F55" i="28"/>
  <c r="J55" i="28"/>
  <c r="K54" i="30"/>
  <c r="D34" i="32"/>
  <c r="D17" i="28"/>
  <c r="J17" i="28"/>
  <c r="F34" i="28"/>
  <c r="J35" i="28"/>
  <c r="G36" i="30"/>
  <c r="M34" i="30"/>
  <c r="G55" i="30"/>
  <c r="J55" i="30"/>
  <c r="F55" i="30"/>
  <c r="F15" i="32"/>
  <c r="G16" i="32"/>
  <c r="I36" i="32"/>
  <c r="J36" i="12"/>
  <c r="J35" i="12"/>
  <c r="J20" i="26"/>
  <c r="L36" i="28"/>
  <c r="L35" i="28"/>
  <c r="L34" i="28"/>
  <c r="F46" i="29"/>
  <c r="H35" i="31"/>
  <c r="H36" i="31"/>
  <c r="H34" i="31"/>
  <c r="L55" i="31"/>
  <c r="L53" i="31"/>
  <c r="I54" i="30"/>
  <c r="I55" i="30"/>
  <c r="I53" i="30"/>
  <c r="L53" i="30"/>
  <c r="L55" i="30"/>
  <c r="M55" i="30"/>
  <c r="M54" i="30"/>
  <c r="Z46" i="18"/>
  <c r="J72" i="18"/>
  <c r="U59" i="5"/>
  <c r="G35" i="32"/>
  <c r="D36" i="32"/>
  <c r="H17" i="32"/>
  <c r="C86" i="23"/>
  <c r="U86" i="23"/>
  <c r="V86" i="23" s="1"/>
  <c r="D55" i="28"/>
  <c r="H55" i="31"/>
  <c r="H17" i="12"/>
  <c r="H15" i="12"/>
  <c r="L17" i="12"/>
  <c r="L15" i="12"/>
  <c r="F35" i="12"/>
  <c r="F34" i="12"/>
  <c r="D54" i="12"/>
  <c r="H54" i="12"/>
  <c r="H55" i="12"/>
  <c r="G36" i="28"/>
  <c r="G35" i="28"/>
  <c r="C35" i="28"/>
  <c r="C34" i="28"/>
  <c r="C15" i="31"/>
  <c r="C17" i="31"/>
  <c r="F35" i="31"/>
  <c r="F34" i="31"/>
  <c r="K36" i="30"/>
  <c r="B55" i="30"/>
  <c r="B54" i="30"/>
  <c r="C53" i="30"/>
  <c r="C55" i="30"/>
  <c r="D55" i="30"/>
  <c r="D54" i="30"/>
  <c r="E53" i="30"/>
  <c r="E55" i="30"/>
  <c r="N33" i="18"/>
  <c r="AB59" i="5"/>
  <c r="J34" i="12"/>
  <c r="L54" i="12"/>
  <c r="K16" i="31"/>
  <c r="Z20" i="23"/>
  <c r="V20" i="23"/>
  <c r="N59" i="23"/>
  <c r="C17" i="12"/>
  <c r="C15" i="12"/>
  <c r="B16" i="28"/>
  <c r="B15" i="28"/>
  <c r="B54" i="28"/>
  <c r="B55" i="28"/>
  <c r="B53" i="28"/>
  <c r="H55" i="28"/>
  <c r="H54" i="28"/>
  <c r="M72" i="29"/>
  <c r="D17" i="31"/>
  <c r="D16" i="31"/>
  <c r="B36" i="31"/>
  <c r="B34" i="31"/>
  <c r="L36" i="31"/>
  <c r="L35" i="31"/>
  <c r="J55" i="31"/>
  <c r="L15" i="31"/>
  <c r="F55" i="31"/>
  <c r="D35" i="12"/>
  <c r="D34" i="12"/>
  <c r="D36" i="12"/>
  <c r="F53" i="12"/>
  <c r="F54" i="12"/>
  <c r="J53" i="12"/>
  <c r="J55" i="12"/>
  <c r="J54" i="12"/>
  <c r="E35" i="28"/>
  <c r="E36" i="28"/>
  <c r="E34" i="28"/>
  <c r="I36" i="28"/>
  <c r="I35" i="28"/>
  <c r="Q33" i="29"/>
  <c r="M33" i="29"/>
  <c r="F85" i="29"/>
  <c r="J85" i="29"/>
  <c r="M17" i="31"/>
  <c r="I17" i="31"/>
  <c r="I16" i="31"/>
  <c r="I15" i="31"/>
  <c r="E35" i="31"/>
  <c r="G54" i="31"/>
  <c r="G55" i="31"/>
  <c r="G53" i="31"/>
  <c r="C55" i="31"/>
  <c r="C53" i="31"/>
  <c r="G54" i="30"/>
  <c r="G53" i="30"/>
  <c r="CD60" i="40"/>
  <c r="CB72" i="40"/>
  <c r="CD66" i="40"/>
  <c r="CD69" i="40"/>
  <c r="CC72" i="40"/>
  <c r="C86" i="18"/>
  <c r="L16" i="12"/>
  <c r="C16" i="12"/>
  <c r="B35" i="28"/>
  <c r="H53" i="28"/>
  <c r="I34" i="12"/>
  <c r="D55" i="12"/>
  <c r="D86" i="23"/>
  <c r="T86" i="23"/>
  <c r="S86" i="23"/>
  <c r="L55" i="28"/>
  <c r="B16" i="31"/>
  <c r="J35" i="31"/>
  <c r="K54" i="31"/>
  <c r="G72" i="34"/>
  <c r="G67" i="34"/>
  <c r="G56" i="34"/>
  <c r="G48" i="34"/>
  <c r="G45" i="34"/>
  <c r="G37" i="34"/>
  <c r="G26" i="34"/>
  <c r="G20" i="34"/>
  <c r="G15" i="34"/>
  <c r="G83" i="34"/>
  <c r="G76" i="34"/>
  <c r="G58" i="34"/>
  <c r="G50" i="34"/>
  <c r="G39" i="34"/>
  <c r="G33" i="34"/>
  <c r="G28" i="34"/>
  <c r="G17" i="34"/>
  <c r="G9" i="34"/>
  <c r="G73" i="34"/>
  <c r="G66" i="34"/>
  <c r="G55" i="34"/>
  <c r="G47" i="34"/>
  <c r="G40" i="34"/>
  <c r="G29" i="34"/>
  <c r="G21" i="34"/>
  <c r="G14" i="34"/>
  <c r="G82" i="34"/>
  <c r="G79" i="34"/>
  <c r="G64" i="34"/>
  <c r="G57" i="34"/>
  <c r="G49" i="34"/>
  <c r="G38" i="34"/>
  <c r="G31" i="34"/>
  <c r="G23" i="34"/>
  <c r="G12" i="34"/>
  <c r="G85" i="34"/>
  <c r="G69" i="34"/>
  <c r="G61" i="34"/>
  <c r="G71" i="34"/>
  <c r="G41" i="34"/>
  <c r="G11" i="34"/>
  <c r="G42" i="34"/>
  <c r="G8" i="34"/>
  <c r="G59" i="34"/>
  <c r="G35" i="34"/>
  <c r="G81" i="34"/>
  <c r="G44" i="34"/>
  <c r="G10" i="34"/>
  <c r="G63" i="34"/>
  <c r="G30" i="34"/>
  <c r="G68" i="34"/>
  <c r="G34" i="34"/>
  <c r="G80" i="34"/>
  <c r="G32" i="34"/>
  <c r="G70" i="34"/>
  <c r="G36" i="34"/>
  <c r="G74" i="34"/>
  <c r="G52" i="34"/>
  <c r="G22" i="34"/>
  <c r="G75" i="34"/>
  <c r="G60" i="34"/>
  <c r="G27" i="34"/>
  <c r="G84" i="34"/>
  <c r="G54" i="34"/>
  <c r="K16" i="12"/>
  <c r="G16" i="12"/>
  <c r="K35" i="12"/>
  <c r="F54" i="28"/>
  <c r="J34" i="28"/>
  <c r="F16" i="28"/>
  <c r="K53" i="28"/>
  <c r="K15" i="28"/>
  <c r="D53" i="28"/>
  <c r="D15" i="28"/>
  <c r="M15" i="28"/>
  <c r="M36" i="12"/>
  <c r="K16" i="28"/>
  <c r="D54" i="28"/>
  <c r="D16" i="28"/>
  <c r="I53" i="28"/>
  <c r="M16" i="28"/>
  <c r="M85" i="29"/>
  <c r="BF82" i="40"/>
  <c r="BF77" i="40"/>
  <c r="BF73" i="40"/>
  <c r="BF75" i="40"/>
  <c r="BJ9" i="40"/>
  <c r="BJ17" i="40"/>
  <c r="BJ25" i="40"/>
  <c r="BJ33" i="40"/>
  <c r="BJ41" i="40"/>
  <c r="BJ49" i="40"/>
  <c r="BJ57" i="40"/>
  <c r="BJ65" i="40"/>
  <c r="BJ73" i="40"/>
  <c r="BJ81" i="40"/>
  <c r="BJ10" i="40"/>
  <c r="BJ18" i="40"/>
  <c r="BJ26" i="40"/>
  <c r="BJ34" i="40"/>
  <c r="BJ42" i="40"/>
  <c r="BJ50" i="40"/>
  <c r="BJ58" i="40"/>
  <c r="BJ66" i="40"/>
  <c r="BJ74" i="40"/>
  <c r="BJ82" i="40"/>
  <c r="BJ11" i="40"/>
  <c r="BJ19" i="40"/>
  <c r="BJ27" i="40"/>
  <c r="BJ35" i="40"/>
  <c r="BJ43" i="40"/>
  <c r="BJ51" i="40"/>
  <c r="BJ59" i="40"/>
  <c r="BJ67" i="40"/>
  <c r="BJ75" i="40"/>
  <c r="BJ83" i="40"/>
  <c r="BJ12" i="40"/>
  <c r="BJ20" i="40"/>
  <c r="BJ28" i="40"/>
  <c r="BJ36" i="40"/>
  <c r="BJ44" i="40"/>
  <c r="BJ52" i="40"/>
  <c r="BJ60" i="40"/>
  <c r="BJ68" i="40"/>
  <c r="BJ76" i="40"/>
  <c r="BJ84" i="40"/>
  <c r="F46" i="35"/>
  <c r="J46" i="35"/>
  <c r="N59" i="35"/>
  <c r="AO31" i="40"/>
  <c r="AO35" i="40"/>
  <c r="AO61" i="40"/>
  <c r="AO60" i="40"/>
  <c r="AO45" i="40"/>
  <c r="Z59" i="40"/>
  <c r="BF80" i="40"/>
  <c r="BF81" i="40"/>
  <c r="BF85" i="40"/>
  <c r="BJ78" i="40"/>
  <c r="BJ62" i="40"/>
  <c r="BJ46" i="40"/>
  <c r="BJ30" i="40"/>
  <c r="BJ14" i="40"/>
  <c r="BJ77" i="40"/>
  <c r="BJ61" i="40"/>
  <c r="BJ45" i="40"/>
  <c r="BJ29" i="40"/>
  <c r="BJ13" i="40"/>
  <c r="V86" i="35"/>
  <c r="W39" i="35"/>
  <c r="W84" i="35"/>
  <c r="W66" i="35"/>
  <c r="W41" i="35"/>
  <c r="W77" i="35"/>
  <c r="W49" i="35"/>
  <c r="W18" i="35"/>
  <c r="W28" i="35"/>
  <c r="W59" i="35"/>
  <c r="W24" i="35"/>
  <c r="W76" i="35"/>
  <c r="W29" i="35"/>
  <c r="W15" i="35"/>
  <c r="W74" i="35"/>
  <c r="W13" i="35"/>
  <c r="W58" i="35"/>
  <c r="W8" i="35"/>
  <c r="W42" i="35"/>
  <c r="W79" i="35"/>
  <c r="W31" i="35"/>
  <c r="W75" i="35"/>
  <c r="W32" i="35"/>
  <c r="W80" i="35"/>
  <c r="W16" i="35"/>
  <c r="W64" i="35"/>
  <c r="W47" i="35"/>
  <c r="W26" i="35"/>
  <c r="W85" i="35"/>
  <c r="W46" i="35"/>
  <c r="W12" i="35"/>
  <c r="W57" i="35"/>
  <c r="W21" i="35"/>
  <c r="W62" i="35"/>
  <c r="W50" i="35"/>
  <c r="W37" i="35"/>
  <c r="W67" i="35"/>
  <c r="AY10" i="40"/>
  <c r="AY15" i="40"/>
  <c r="AY12" i="40"/>
  <c r="AY20" i="40"/>
  <c r="BI72" i="40"/>
  <c r="BM72" i="40"/>
  <c r="CD41" i="40"/>
  <c r="CB46" i="40"/>
  <c r="BF60" i="40"/>
  <c r="BJ80" i="40"/>
  <c r="BJ64" i="40"/>
  <c r="BJ48" i="40"/>
  <c r="BJ32" i="40"/>
  <c r="BJ16" i="40"/>
  <c r="BJ79" i="40"/>
  <c r="BJ63" i="40"/>
  <c r="BJ47" i="40"/>
  <c r="BJ31" i="40"/>
  <c r="BJ15" i="40"/>
  <c r="Z20" i="33"/>
  <c r="Z20" i="34"/>
  <c r="Q86" i="40"/>
  <c r="Y86" i="40"/>
  <c r="Z72" i="40"/>
  <c r="CD42" i="40"/>
  <c r="BM33" i="40"/>
  <c r="BI33" i="40"/>
  <c r="CH48" i="40"/>
  <c r="CD48" i="40"/>
  <c r="AM86" i="40"/>
  <c r="AK59" i="40"/>
  <c r="AE86" i="40"/>
  <c r="BU86" i="40"/>
  <c r="CA33" i="40"/>
  <c r="AU72" i="40"/>
  <c r="CD23" i="40"/>
  <c r="CD49" i="40"/>
  <c r="CD81" i="40"/>
  <c r="BA86" i="41"/>
  <c r="D86" i="41"/>
  <c r="C86" i="41"/>
  <c r="E86" i="41" s="1"/>
  <c r="AZ86" i="41"/>
  <c r="X86" i="41"/>
  <c r="BU86" i="41"/>
  <c r="AT86" i="41"/>
  <c r="AM86" i="41"/>
  <c r="CC86" i="41"/>
  <c r="CB86" i="41"/>
  <c r="AH71" i="40"/>
  <c r="AH39" i="40"/>
  <c r="AH37" i="40"/>
  <c r="AH67" i="40"/>
  <c r="AH43" i="40"/>
  <c r="AH12" i="40"/>
  <c r="AH20" i="40"/>
  <c r="AH28" i="40"/>
  <c r="AH44" i="40"/>
  <c r="AH52" i="40"/>
  <c r="AH60" i="40"/>
  <c r="AH76" i="40"/>
  <c r="AH84" i="40"/>
  <c r="AH57" i="40"/>
  <c r="AH63" i="40"/>
  <c r="AH23" i="40"/>
  <c r="AH77" i="40"/>
  <c r="AH59" i="40"/>
  <c r="AG86" i="40"/>
  <c r="AH18" i="40"/>
  <c r="AH40" i="40"/>
  <c r="AH50" i="40"/>
  <c r="AH62" i="40"/>
  <c r="AH82" i="40"/>
  <c r="AH73" i="40"/>
  <c r="AH33" i="40"/>
  <c r="AH55" i="40"/>
  <c r="AH15" i="40"/>
  <c r="AH69" i="40"/>
  <c r="AH51" i="40"/>
  <c r="AH27" i="40"/>
  <c r="AH10" i="40"/>
  <c r="AH32" i="40"/>
  <c r="AH42" i="40"/>
  <c r="AH54" i="40"/>
  <c r="AH74" i="40"/>
  <c r="AH8" i="40"/>
  <c r="AH65" i="40"/>
  <c r="AH35" i="40"/>
  <c r="AH26" i="40"/>
  <c r="AH48" i="40"/>
  <c r="AH41" i="40"/>
  <c r="AH47" i="40"/>
  <c r="AH85" i="40"/>
  <c r="AH24" i="40"/>
  <c r="AH46" i="40"/>
  <c r="AH66" i="40"/>
  <c r="AH9" i="40"/>
  <c r="AH79" i="40"/>
  <c r="AH21" i="40"/>
  <c r="AH16" i="40"/>
  <c r="AH38" i="40"/>
  <c r="AH58" i="40"/>
  <c r="AH81" i="40"/>
  <c r="AH17" i="40"/>
  <c r="AH78" i="40"/>
  <c r="AH56" i="40"/>
  <c r="AH53" i="40"/>
  <c r="AH14" i="40"/>
  <c r="CD72" i="40"/>
  <c r="W43" i="23"/>
  <c r="W20" i="23"/>
  <c r="W73" i="23"/>
  <c r="Z73" i="23" s="1"/>
  <c r="W55" i="23"/>
  <c r="W29" i="23"/>
  <c r="W14" i="23"/>
  <c r="W71" i="23"/>
  <c r="W48" i="23"/>
  <c r="W33" i="23"/>
  <c r="W79" i="23"/>
  <c r="W49" i="23"/>
  <c r="W31" i="23"/>
  <c r="W74" i="23"/>
  <c r="Z74" i="23" s="1"/>
  <c r="W65" i="23"/>
  <c r="W50" i="23"/>
  <c r="W8" i="23"/>
  <c r="W81" i="23"/>
  <c r="W18" i="23"/>
  <c r="W53" i="23"/>
  <c r="W24" i="23"/>
  <c r="W10" i="23"/>
  <c r="W42" i="23"/>
  <c r="W70" i="23"/>
  <c r="W78" i="23"/>
  <c r="W11" i="23"/>
  <c r="W76" i="23"/>
  <c r="W39" i="23"/>
  <c r="W62" i="23"/>
  <c r="W45" i="23"/>
  <c r="W83" i="23"/>
  <c r="W12" i="23"/>
  <c r="AO84" i="40"/>
  <c r="AO36" i="40"/>
  <c r="AO82" i="40"/>
  <c r="G74" i="18"/>
  <c r="J74" i="18" s="1"/>
  <c r="G77" i="18"/>
  <c r="G61" i="18"/>
  <c r="G53" i="18"/>
  <c r="G29" i="18"/>
  <c r="G17" i="18"/>
  <c r="G28" i="18"/>
  <c r="G50" i="18"/>
  <c r="G42" i="18"/>
  <c r="G30" i="18"/>
  <c r="G72" i="18"/>
  <c r="G36" i="18"/>
  <c r="G12" i="18"/>
  <c r="G47" i="18"/>
  <c r="G35" i="18"/>
  <c r="G23" i="18"/>
  <c r="G83" i="18"/>
  <c r="G52" i="18"/>
  <c r="G20" i="18"/>
  <c r="G33" i="18"/>
  <c r="G21" i="18"/>
  <c r="G9" i="18"/>
  <c r="G40" i="18"/>
  <c r="G70" i="18"/>
  <c r="G14" i="18"/>
  <c r="G78" i="18"/>
  <c r="G48" i="18"/>
  <c r="G11" i="18"/>
  <c r="G65" i="18"/>
  <c r="G69" i="18"/>
  <c r="G57" i="18"/>
  <c r="G45" i="18"/>
  <c r="G37" i="18"/>
  <c r="G25" i="18"/>
  <c r="G81" i="18"/>
  <c r="G80" i="18"/>
  <c r="G58" i="18"/>
  <c r="G46" i="18"/>
  <c r="G34" i="18"/>
  <c r="G26" i="18"/>
  <c r="G82" i="18"/>
  <c r="G60" i="18"/>
  <c r="G24" i="18"/>
  <c r="G71" i="18"/>
  <c r="G51" i="18"/>
  <c r="G39" i="18"/>
  <c r="G31" i="18"/>
  <c r="G15" i="18"/>
  <c r="G76" i="18"/>
  <c r="G44" i="18"/>
  <c r="G73" i="18"/>
  <c r="J73" i="18"/>
  <c r="G49" i="18"/>
  <c r="G13" i="18"/>
  <c r="G85" i="18"/>
  <c r="J85" i="18"/>
  <c r="G56" i="18"/>
  <c r="G16" i="18"/>
  <c r="G62" i="18"/>
  <c r="G38" i="18"/>
  <c r="G18" i="18"/>
  <c r="G10" i="18"/>
  <c r="G75" i="18"/>
  <c r="G63" i="18"/>
  <c r="G43" i="18"/>
  <c r="G19" i="18"/>
  <c r="G79" i="18"/>
  <c r="G8" i="18"/>
  <c r="G68" i="18"/>
  <c r="G54" i="18"/>
  <c r="G67" i="18"/>
  <c r="G59" i="18"/>
  <c r="G27" i="18"/>
  <c r="G64" i="18"/>
  <c r="G32" i="18"/>
  <c r="G84" i="18"/>
  <c r="BX8" i="40"/>
  <c r="BX10" i="40"/>
  <c r="BX26" i="40"/>
  <c r="BX34" i="40"/>
  <c r="BX42" i="40"/>
  <c r="BX58" i="40"/>
  <c r="BX66" i="40"/>
  <c r="BX74" i="40"/>
  <c r="BX13" i="40"/>
  <c r="BX21" i="40"/>
  <c r="BX29" i="40"/>
  <c r="BX45" i="40"/>
  <c r="BX53" i="40"/>
  <c r="BX61" i="40"/>
  <c r="BX77" i="40"/>
  <c r="BX85" i="40"/>
  <c r="BX12" i="40"/>
  <c r="BX32" i="40"/>
  <c r="BX44" i="40"/>
  <c r="BX54" i="40"/>
  <c r="BX76" i="40"/>
  <c r="BX9" i="40"/>
  <c r="BX19" i="40"/>
  <c r="BX41" i="40"/>
  <c r="BX51" i="40"/>
  <c r="BX63" i="40"/>
  <c r="BX83" i="40"/>
  <c r="BX14" i="40"/>
  <c r="BX24" i="40"/>
  <c r="BX46" i="40"/>
  <c r="BX56" i="40"/>
  <c r="BX68" i="40"/>
  <c r="BX11" i="40"/>
  <c r="BX23" i="40"/>
  <c r="BX33" i="40"/>
  <c r="BX55" i="40"/>
  <c r="BX65" i="40"/>
  <c r="BX75" i="40"/>
  <c r="BX40" i="40"/>
  <c r="BX62" i="40"/>
  <c r="BX84" i="40"/>
  <c r="BX49" i="40"/>
  <c r="BX71" i="40"/>
  <c r="BX16" i="40"/>
  <c r="BX60" i="40"/>
  <c r="BX80" i="40"/>
  <c r="BX25" i="40"/>
  <c r="BX67" i="40"/>
  <c r="BW86" i="40"/>
  <c r="BX30" i="40"/>
  <c r="BX72" i="40"/>
  <c r="BX17" i="40"/>
  <c r="BX39" i="40"/>
  <c r="BX81" i="40"/>
  <c r="BX70" i="40"/>
  <c r="BX79" i="40"/>
  <c r="BX57" i="40"/>
  <c r="BX15" i="40"/>
  <c r="BX35" i="40"/>
  <c r="S86" i="40"/>
  <c r="BB86" i="41"/>
  <c r="AO10" i="40"/>
  <c r="AO48" i="40"/>
  <c r="AO21" i="40"/>
  <c r="AO64" i="40"/>
  <c r="AO41" i="40"/>
  <c r="AO57" i="40"/>
  <c r="AO59" i="40"/>
  <c r="AO15" i="40"/>
  <c r="AO46" i="40"/>
  <c r="AO17" i="40"/>
  <c r="AO78" i="40"/>
  <c r="AO39" i="40"/>
  <c r="AO55" i="40"/>
  <c r="AO73" i="40"/>
  <c r="AO40" i="40"/>
  <c r="AO29" i="40"/>
  <c r="AO26" i="40"/>
  <c r="AO83" i="40"/>
  <c r="AO38" i="40"/>
  <c r="AO18" i="40"/>
  <c r="AO24" i="40"/>
  <c r="AO81" i="40"/>
  <c r="AO54" i="40"/>
  <c r="AO70" i="40"/>
  <c r="AO47" i="40"/>
  <c r="AO9" i="40"/>
  <c r="AO67" i="40"/>
  <c r="AO49" i="40"/>
  <c r="AO56" i="40"/>
  <c r="AD13" i="40"/>
  <c r="AD10" i="40"/>
  <c r="AD18" i="40"/>
  <c r="AD12" i="40"/>
  <c r="AD20" i="40"/>
  <c r="AD17" i="40"/>
  <c r="AD14" i="40"/>
  <c r="AD16" i="40"/>
  <c r="AD15" i="40"/>
  <c r="AD8" i="40"/>
  <c r="AD19" i="40"/>
  <c r="AD11" i="40"/>
  <c r="AD9" i="40"/>
  <c r="N86" i="35"/>
  <c r="AU86" i="41"/>
  <c r="AO71" i="40"/>
  <c r="AO53" i="40"/>
  <c r="AO76" i="40"/>
  <c r="AO85" i="40"/>
  <c r="AO13" i="40"/>
  <c r="AO69" i="40"/>
  <c r="AO51" i="40"/>
  <c r="AO74" i="40"/>
  <c r="AO58" i="40"/>
  <c r="AO11" i="40"/>
  <c r="F86" i="18"/>
  <c r="CD86" i="41"/>
  <c r="Z86" i="5"/>
  <c r="F46" i="19"/>
  <c r="T86" i="19"/>
  <c r="V59" i="19"/>
  <c r="K86" i="19"/>
  <c r="N86" i="19" s="1"/>
  <c r="S86" i="19"/>
  <c r="L86" i="19"/>
  <c r="U86" i="19"/>
  <c r="M86" i="19"/>
  <c r="O80" i="19" s="1"/>
  <c r="N59" i="19"/>
  <c r="E86" i="19"/>
  <c r="C86" i="19"/>
  <c r="V46" i="19"/>
  <c r="N46" i="19"/>
  <c r="G10" i="19"/>
  <c r="G9" i="19"/>
  <c r="G41" i="19"/>
  <c r="G73" i="19"/>
  <c r="J73" i="19" s="1"/>
  <c r="G76" i="19"/>
  <c r="G28" i="19"/>
  <c r="G11" i="19"/>
  <c r="G43" i="19"/>
  <c r="G75" i="19"/>
  <c r="G78" i="19"/>
  <c r="O30" i="19"/>
  <c r="O12" i="19"/>
  <c r="R47" i="19"/>
  <c r="R64" i="19"/>
  <c r="R44" i="19"/>
  <c r="R38" i="19"/>
  <c r="Z71" i="19"/>
  <c r="Z72" i="19"/>
  <c r="Z67" i="19"/>
  <c r="Z73" i="19"/>
  <c r="Z70" i="19"/>
  <c r="O29" i="19"/>
  <c r="O42" i="19"/>
  <c r="R42" i="19"/>
  <c r="O17" i="19"/>
  <c r="O37" i="19"/>
  <c r="R37" i="19"/>
  <c r="O60" i="19"/>
  <c r="R60" i="19"/>
  <c r="O43" i="19"/>
  <c r="R43" i="19"/>
  <c r="Z35" i="19"/>
  <c r="Z36" i="19"/>
  <c r="Z50" i="19"/>
  <c r="Z47" i="19"/>
  <c r="Z34" i="19"/>
  <c r="Z51" i="19"/>
  <c r="Z49" i="19"/>
  <c r="Z52" i="19"/>
  <c r="Z65" i="19"/>
  <c r="Z45" i="19"/>
  <c r="Z46" i="19"/>
  <c r="Z64" i="19"/>
  <c r="Z48" i="19"/>
  <c r="Z60" i="19"/>
  <c r="Z59" i="19"/>
  <c r="Z62" i="19"/>
  <c r="Z38" i="19"/>
  <c r="Z43" i="19"/>
  <c r="Z44" i="19"/>
  <c r="Z58" i="19"/>
  <c r="Z55" i="19"/>
  <c r="Z42" i="19"/>
  <c r="Z39" i="19"/>
  <c r="Z40" i="19"/>
  <c r="O81" i="19"/>
  <c r="O76" i="19"/>
  <c r="O74" i="19"/>
  <c r="O72" i="19"/>
  <c r="R72" i="19"/>
  <c r="O20" i="19"/>
  <c r="J66" i="19"/>
  <c r="J65" i="19"/>
  <c r="Z41" i="19"/>
  <c r="Z37" i="19"/>
  <c r="Z74" i="19"/>
  <c r="Z69" i="19"/>
  <c r="V86" i="19"/>
  <c r="Z53" i="19"/>
  <c r="Z85" i="19"/>
  <c r="Z63" i="19"/>
  <c r="Z56" i="19"/>
  <c r="Z66" i="19"/>
  <c r="Z57" i="19"/>
  <c r="Z61" i="19"/>
  <c r="Z54" i="19"/>
  <c r="Z68" i="19"/>
  <c r="O77" i="19"/>
  <c r="R35" i="19"/>
  <c r="R41" i="19"/>
  <c r="O63" i="19"/>
  <c r="R63" i="19"/>
  <c r="O55" i="19"/>
  <c r="R55" i="19"/>
  <c r="O70" i="19"/>
  <c r="R70" i="19"/>
  <c r="O71" i="19"/>
  <c r="R71" i="19"/>
  <c r="O14" i="19"/>
  <c r="O48" i="19"/>
  <c r="R48" i="19"/>
  <c r="O8" i="19"/>
  <c r="R56" i="19"/>
  <c r="O51" i="19"/>
  <c r="R51" i="19"/>
  <c r="O62" i="19"/>
  <c r="R62" i="19"/>
  <c r="O84" i="19"/>
  <c r="O65" i="19"/>
  <c r="R65" i="19"/>
  <c r="O40" i="19"/>
  <c r="R40" i="19"/>
  <c r="O75" i="19"/>
  <c r="R54" i="19"/>
  <c r="O69" i="19"/>
  <c r="R69" i="19"/>
  <c r="O66" i="19"/>
  <c r="R66" i="19"/>
  <c r="O68" i="19"/>
  <c r="R68" i="19"/>
  <c r="O83" i="19"/>
  <c r="R46" i="19"/>
  <c r="O61" i="19"/>
  <c r="R61" i="19"/>
  <c r="O25" i="19"/>
  <c r="O45" i="19"/>
  <c r="R45" i="19"/>
  <c r="O39" i="19"/>
  <c r="R39" i="19"/>
  <c r="O34" i="19"/>
  <c r="R34" i="19"/>
  <c r="O50" i="19"/>
  <c r="R50" i="19"/>
  <c r="O79" i="19"/>
  <c r="O36" i="19"/>
  <c r="R36" i="19"/>
  <c r="O58" i="19"/>
  <c r="R58" i="19"/>
  <c r="O82" i="19"/>
  <c r="O52" i="19"/>
  <c r="R52" i="19"/>
  <c r="O27" i="19"/>
  <c r="O57" i="19"/>
  <c r="R57" i="19"/>
  <c r="O9" i="19"/>
  <c r="O11" i="19"/>
  <c r="O59" i="19"/>
  <c r="R59" i="19"/>
  <c r="O18" i="19"/>
  <c r="R67" i="19"/>
  <c r="R49" i="19"/>
  <c r="R53" i="19"/>
  <c r="J45" i="19"/>
  <c r="J60" i="19"/>
  <c r="J64" i="19"/>
  <c r="J61" i="19"/>
  <c r="J57" i="19"/>
  <c r="J38" i="19"/>
  <c r="J34" i="19"/>
  <c r="J68" i="19"/>
  <c r="J58" i="19"/>
  <c r="J53" i="19"/>
  <c r="J52" i="19"/>
  <c r="J62" i="19"/>
  <c r="J48" i="19"/>
  <c r="J56" i="19"/>
  <c r="J63" i="19"/>
  <c r="J44" i="19"/>
  <c r="J71" i="19"/>
  <c r="J35" i="19"/>
  <c r="J55" i="19"/>
  <c r="J69" i="19"/>
  <c r="J40" i="19"/>
  <c r="J41" i="19"/>
  <c r="J54" i="19"/>
  <c r="J50" i="19"/>
  <c r="J46" i="19"/>
  <c r="J42" i="19"/>
  <c r="J72" i="19"/>
  <c r="J49" i="19"/>
  <c r="J51" i="19"/>
  <c r="J47" i="19"/>
  <c r="J37" i="19"/>
  <c r="J39" i="19"/>
  <c r="J59" i="19"/>
  <c r="J36" i="19"/>
  <c r="J70" i="19"/>
  <c r="J67" i="19"/>
  <c r="J43" i="19"/>
  <c r="AA85" i="41"/>
  <c r="AA84" i="41"/>
  <c r="AA83" i="41"/>
  <c r="AA82" i="41"/>
  <c r="AA81" i="41"/>
  <c r="AA80" i="41"/>
  <c r="AA79" i="41"/>
  <c r="AA78" i="41"/>
  <c r="AA77" i="41"/>
  <c r="AA76" i="41"/>
  <c r="AA75" i="41"/>
  <c r="AA74" i="41"/>
  <c r="AA73" i="41"/>
  <c r="AA72" i="41"/>
  <c r="AA71" i="41"/>
  <c r="AA70" i="41"/>
  <c r="AA69" i="41"/>
  <c r="AA68" i="41"/>
  <c r="AA67" i="41"/>
  <c r="AA66" i="41"/>
  <c r="AA65" i="41"/>
  <c r="AA64" i="41"/>
  <c r="AA63" i="41"/>
  <c r="AA62" i="41"/>
  <c r="AA61" i="41"/>
  <c r="AA60" i="41"/>
  <c r="AA59" i="41"/>
  <c r="AA58" i="41"/>
  <c r="AA57" i="41"/>
  <c r="AA56" i="41"/>
  <c r="AA55" i="41"/>
  <c r="AA54" i="41"/>
  <c r="AA53" i="41"/>
  <c r="AA52" i="41"/>
  <c r="AA51" i="41"/>
  <c r="AA50" i="41"/>
  <c r="AA49" i="41"/>
  <c r="AA48" i="41"/>
  <c r="AA47" i="41"/>
  <c r="AA46" i="41"/>
  <c r="AA45" i="41"/>
  <c r="AA44" i="41"/>
  <c r="AA43" i="41"/>
  <c r="AA42" i="41"/>
  <c r="AA41" i="41"/>
  <c r="AA40" i="41"/>
  <c r="AA39" i="41"/>
  <c r="AA38" i="41"/>
  <c r="AA37" i="41"/>
  <c r="AA36" i="41"/>
  <c r="AA35" i="41"/>
  <c r="AA34" i="41"/>
  <c r="AA33" i="41"/>
  <c r="AA32" i="41"/>
  <c r="AA31" i="41"/>
  <c r="AA30" i="41"/>
  <c r="AA29" i="41"/>
  <c r="AA28" i="41"/>
  <c r="AA27" i="41"/>
  <c r="AA26" i="41"/>
  <c r="AA25" i="41"/>
  <c r="AA24" i="41"/>
  <c r="AA23" i="41"/>
  <c r="AA22" i="41"/>
  <c r="AA21" i="41"/>
  <c r="AA20" i="41"/>
  <c r="AA19" i="41"/>
  <c r="AA18" i="41"/>
  <c r="AA17" i="41"/>
  <c r="AA16" i="41"/>
  <c r="AA15" i="41"/>
  <c r="AA14" i="41"/>
  <c r="AA13" i="41"/>
  <c r="AA9" i="41"/>
  <c r="AA12" i="41"/>
  <c r="AA11" i="41"/>
  <c r="AA10" i="41"/>
  <c r="AA8" i="41"/>
  <c r="AV85" i="41"/>
  <c r="AV72" i="41"/>
  <c r="AV59" i="41"/>
  <c r="AV46" i="41"/>
  <c r="AV33" i="41"/>
  <c r="AV20" i="41"/>
  <c r="AV83" i="41"/>
  <c r="AV79" i="41"/>
  <c r="AV75" i="41"/>
  <c r="AV70" i="41"/>
  <c r="AV66" i="41"/>
  <c r="AV62" i="41"/>
  <c r="AV57" i="41"/>
  <c r="AV53" i="41"/>
  <c r="AV49" i="41"/>
  <c r="AV44" i="41"/>
  <c r="AV40" i="41"/>
  <c r="AV36" i="41"/>
  <c r="AV31" i="41"/>
  <c r="AV27" i="41"/>
  <c r="AV23" i="41"/>
  <c r="AV21" i="41"/>
  <c r="AV19" i="41"/>
  <c r="AV17" i="41"/>
  <c r="AV15" i="41"/>
  <c r="AV13" i="41"/>
  <c r="AV12" i="41"/>
  <c r="AV82" i="41"/>
  <c r="AV78" i="41"/>
  <c r="AV74" i="41"/>
  <c r="AV69" i="41"/>
  <c r="AV65" i="41"/>
  <c r="AV61" i="41"/>
  <c r="AV56" i="41"/>
  <c r="AV52" i="41"/>
  <c r="AV48" i="41"/>
  <c r="AV43" i="41"/>
  <c r="AV39" i="41"/>
  <c r="AV35" i="41"/>
  <c r="AV30" i="41"/>
  <c r="AV26" i="41"/>
  <c r="AV22" i="41"/>
  <c r="AV81" i="41"/>
  <c r="AV77" i="41"/>
  <c r="AV73" i="41"/>
  <c r="AV68" i="41"/>
  <c r="AV64" i="41"/>
  <c r="AV60" i="41"/>
  <c r="AV55" i="41"/>
  <c r="AV51" i="41"/>
  <c r="AV47" i="41"/>
  <c r="AV42" i="41"/>
  <c r="AV38" i="41"/>
  <c r="AV34" i="41"/>
  <c r="AV29" i="41"/>
  <c r="AV25" i="41"/>
  <c r="AV18" i="41"/>
  <c r="AV16" i="41"/>
  <c r="AV14" i="41"/>
  <c r="AV11" i="41"/>
  <c r="AV84" i="41"/>
  <c r="AV80" i="41"/>
  <c r="AV76" i="41"/>
  <c r="AV71" i="41"/>
  <c r="AV67" i="41"/>
  <c r="AV63" i="41"/>
  <c r="AV58" i="41"/>
  <c r="AV54" i="41"/>
  <c r="AV50" i="41"/>
  <c r="AV45" i="41"/>
  <c r="AV41" i="41"/>
  <c r="AV37" i="41"/>
  <c r="AV32" i="41"/>
  <c r="AV28" i="41"/>
  <c r="AV24" i="41"/>
  <c r="AV10" i="41"/>
  <c r="AV9" i="41"/>
  <c r="AV8" i="41"/>
  <c r="CE85" i="41"/>
  <c r="CE84" i="41"/>
  <c r="CE83" i="41"/>
  <c r="CE82" i="41"/>
  <c r="CE81" i="41"/>
  <c r="CE80" i="41"/>
  <c r="CE79" i="41"/>
  <c r="CE78" i="41"/>
  <c r="CE77" i="41"/>
  <c r="CE76" i="41"/>
  <c r="CE75" i="41"/>
  <c r="CE74" i="41"/>
  <c r="CE73" i="41"/>
  <c r="CE72" i="41"/>
  <c r="CE71" i="41"/>
  <c r="CE70" i="41"/>
  <c r="CE69" i="41"/>
  <c r="CE68" i="41"/>
  <c r="CE67" i="41"/>
  <c r="CE66" i="41"/>
  <c r="CE65" i="41"/>
  <c r="CE64" i="41"/>
  <c r="CE63" i="41"/>
  <c r="CE62" i="41"/>
  <c r="CE61" i="41"/>
  <c r="CE60" i="41"/>
  <c r="CE59" i="41"/>
  <c r="CE58" i="41"/>
  <c r="CE57" i="41"/>
  <c r="CE56" i="41"/>
  <c r="CE55" i="41"/>
  <c r="CE54" i="41"/>
  <c r="CE53" i="41"/>
  <c r="CE52" i="41"/>
  <c r="CE51" i="41"/>
  <c r="CE50" i="41"/>
  <c r="CE49" i="41"/>
  <c r="CE48" i="41"/>
  <c r="CE47" i="41"/>
  <c r="CE46" i="41"/>
  <c r="CE45" i="41"/>
  <c r="CE44" i="41"/>
  <c r="CE43" i="41"/>
  <c r="CE42" i="41"/>
  <c r="CE41" i="41"/>
  <c r="CE40" i="41"/>
  <c r="CE39" i="41"/>
  <c r="CE38" i="41"/>
  <c r="CE37" i="41"/>
  <c r="CE36" i="41"/>
  <c r="CE35" i="41"/>
  <c r="CE34" i="41"/>
  <c r="CE33" i="41"/>
  <c r="CE32" i="41"/>
  <c r="CE31" i="41"/>
  <c r="CE30" i="41"/>
  <c r="CE29" i="41"/>
  <c r="CE28" i="41"/>
  <c r="CE27" i="41"/>
  <c r="CE26" i="41"/>
  <c r="CE25" i="41"/>
  <c r="CE24" i="41"/>
  <c r="CE23" i="41"/>
  <c r="CE22" i="41"/>
  <c r="CE21" i="41"/>
  <c r="CE20" i="41"/>
  <c r="CE19" i="41"/>
  <c r="CE18" i="41"/>
  <c r="CE17" i="41"/>
  <c r="CE16" i="41"/>
  <c r="CE15" i="41"/>
  <c r="CE14" i="41"/>
  <c r="CE13" i="41"/>
  <c r="CE12" i="41"/>
  <c r="CE8" i="41"/>
  <c r="CE11" i="41"/>
  <c r="CE10" i="41"/>
  <c r="CE9" i="41"/>
  <c r="BX85" i="41"/>
  <c r="BX72" i="41"/>
  <c r="BX59" i="41"/>
  <c r="BX46" i="41"/>
  <c r="BX33" i="41"/>
  <c r="BX20" i="41"/>
  <c r="BX84" i="41"/>
  <c r="BX80" i="41"/>
  <c r="BX76" i="41"/>
  <c r="BX71" i="41"/>
  <c r="BX67" i="41"/>
  <c r="BX63" i="41"/>
  <c r="BX58" i="41"/>
  <c r="BX54" i="41"/>
  <c r="BX50" i="41"/>
  <c r="BX45" i="41"/>
  <c r="BX41" i="41"/>
  <c r="BX37" i="41"/>
  <c r="BX32" i="41"/>
  <c r="BX28" i="41"/>
  <c r="BX24" i="41"/>
  <c r="BX18" i="41"/>
  <c r="BX16" i="41"/>
  <c r="BX14" i="41"/>
  <c r="BX12" i="41"/>
  <c r="BX9" i="41"/>
  <c r="BX8" i="41"/>
  <c r="BX83" i="41"/>
  <c r="BX79" i="41"/>
  <c r="BX75" i="41"/>
  <c r="BX70" i="41"/>
  <c r="BX66" i="41"/>
  <c r="BX62" i="41"/>
  <c r="BX57" i="41"/>
  <c r="BX53" i="41"/>
  <c r="BX49" i="41"/>
  <c r="BX44" i="41"/>
  <c r="BX40" i="41"/>
  <c r="BX36" i="41"/>
  <c r="BX31" i="41"/>
  <c r="BX27" i="41"/>
  <c r="BX23" i="41"/>
  <c r="BX82" i="41"/>
  <c r="BX78" i="41"/>
  <c r="BX74" i="41"/>
  <c r="BX69" i="41"/>
  <c r="BX65" i="41"/>
  <c r="BX61" i="41"/>
  <c r="BX56" i="41"/>
  <c r="BX52" i="41"/>
  <c r="BX48" i="41"/>
  <c r="BX43" i="41"/>
  <c r="BX39" i="41"/>
  <c r="BX35" i="41"/>
  <c r="BX30" i="41"/>
  <c r="BX26" i="41"/>
  <c r="BX22" i="41"/>
  <c r="BX21" i="41"/>
  <c r="BX19" i="41"/>
  <c r="BX17" i="41"/>
  <c r="BX15" i="41"/>
  <c r="BX13" i="41"/>
  <c r="BX10" i="41"/>
  <c r="BX81" i="41"/>
  <c r="BX77" i="41"/>
  <c r="BX73" i="41"/>
  <c r="BX68" i="41"/>
  <c r="BX64" i="41"/>
  <c r="BX60" i="41"/>
  <c r="BX55" i="41"/>
  <c r="BX51" i="41"/>
  <c r="BX47" i="41"/>
  <c r="BX42" i="41"/>
  <c r="BX38" i="41"/>
  <c r="BX34" i="41"/>
  <c r="BX29" i="41"/>
  <c r="BX25" i="41"/>
  <c r="BX11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19" i="41"/>
  <c r="F18" i="41"/>
  <c r="F17" i="41"/>
  <c r="F16" i="41"/>
  <c r="F15" i="41"/>
  <c r="F14" i="41"/>
  <c r="F13" i="41"/>
  <c r="F20" i="41"/>
  <c r="F85" i="41"/>
  <c r="F72" i="41"/>
  <c r="F59" i="41"/>
  <c r="F46" i="41"/>
  <c r="F33" i="41"/>
  <c r="F12" i="41"/>
  <c r="F11" i="41"/>
  <c r="F10" i="41"/>
  <c r="F9" i="41"/>
  <c r="F8" i="41"/>
  <c r="BC85" i="41"/>
  <c r="BC84" i="41"/>
  <c r="BC83" i="41"/>
  <c r="BC82" i="41"/>
  <c r="BC81" i="41"/>
  <c r="BC80" i="41"/>
  <c r="BC79" i="41"/>
  <c r="BC78" i="41"/>
  <c r="BC77" i="41"/>
  <c r="BC76" i="41"/>
  <c r="BC75" i="41"/>
  <c r="BC74" i="41"/>
  <c r="BC73" i="41"/>
  <c r="BC72" i="41"/>
  <c r="BC71" i="41"/>
  <c r="BC70" i="41"/>
  <c r="BC69" i="41"/>
  <c r="BC68" i="41"/>
  <c r="BC67" i="41"/>
  <c r="BC66" i="41"/>
  <c r="BC65" i="41"/>
  <c r="BC64" i="41"/>
  <c r="BC63" i="41"/>
  <c r="BC62" i="41"/>
  <c r="BC61" i="41"/>
  <c r="BC60" i="41"/>
  <c r="BC59" i="41"/>
  <c r="BC58" i="41"/>
  <c r="BC57" i="41"/>
  <c r="BC56" i="41"/>
  <c r="BC55" i="41"/>
  <c r="BC54" i="41"/>
  <c r="BC53" i="41"/>
  <c r="BC52" i="41"/>
  <c r="BC51" i="41"/>
  <c r="BC50" i="41"/>
  <c r="BC49" i="41"/>
  <c r="BC48" i="41"/>
  <c r="BC47" i="41"/>
  <c r="BC46" i="41"/>
  <c r="BC45" i="41"/>
  <c r="BC44" i="41"/>
  <c r="BC43" i="41"/>
  <c r="BC42" i="41"/>
  <c r="BC41" i="41"/>
  <c r="BC40" i="41"/>
  <c r="BC39" i="41"/>
  <c r="BC38" i="41"/>
  <c r="BC37" i="41"/>
  <c r="BC36" i="41"/>
  <c r="BC35" i="41"/>
  <c r="BC34" i="41"/>
  <c r="BC33" i="41"/>
  <c r="BC32" i="41"/>
  <c r="BC31" i="41"/>
  <c r="BC30" i="41"/>
  <c r="BC29" i="41"/>
  <c r="BC28" i="41"/>
  <c r="BC27" i="41"/>
  <c r="BC26" i="41"/>
  <c r="BC25" i="41"/>
  <c r="BC24" i="41"/>
  <c r="BC23" i="41"/>
  <c r="BC22" i="41"/>
  <c r="BC21" i="41"/>
  <c r="BC20" i="41"/>
  <c r="BC19" i="41"/>
  <c r="BC18" i="41"/>
  <c r="BC17" i="41"/>
  <c r="BC16" i="41"/>
  <c r="BC15" i="41"/>
  <c r="BC14" i="41"/>
  <c r="BC13" i="41"/>
  <c r="BC9" i="41"/>
  <c r="BC12" i="41"/>
  <c r="BC11" i="41"/>
  <c r="BC10" i="41"/>
  <c r="BC8" i="41"/>
  <c r="Z86" i="41"/>
  <c r="BW86" i="41"/>
  <c r="X86" i="40"/>
  <c r="BF36" i="40"/>
  <c r="BF28" i="40"/>
  <c r="BF12" i="40"/>
  <c r="BF54" i="40"/>
  <c r="BF49" i="40"/>
  <c r="BF34" i="40"/>
  <c r="BF41" i="40"/>
  <c r="BF56" i="40"/>
  <c r="BF15" i="40"/>
  <c r="BF70" i="40"/>
  <c r="BF43" i="40"/>
  <c r="BF26" i="40"/>
  <c r="BF20" i="40"/>
  <c r="CB20" i="40"/>
  <c r="CD20" i="40"/>
  <c r="BF23" i="40"/>
  <c r="BF39" i="40"/>
  <c r="BF72" i="40"/>
  <c r="BF17" i="40"/>
  <c r="BF8" i="40"/>
  <c r="BF59" i="40"/>
  <c r="BF46" i="40"/>
  <c r="BF55" i="40"/>
  <c r="BF51" i="40"/>
  <c r="BF10" i="40"/>
  <c r="BF33" i="40"/>
  <c r="BF38" i="40"/>
  <c r="CD38" i="40"/>
  <c r="CD40" i="40"/>
  <c r="CD44" i="40"/>
  <c r="CC46" i="40"/>
  <c r="CD46" i="40"/>
  <c r="CD51" i="40"/>
  <c r="BF47" i="40"/>
  <c r="BF25" i="40"/>
  <c r="BF30" i="40"/>
  <c r="BF21" i="40"/>
  <c r="BF67" i="40"/>
  <c r="CD63" i="40"/>
  <c r="CD71" i="40"/>
  <c r="CD68" i="40"/>
  <c r="CD73" i="40"/>
  <c r="CC85" i="40"/>
  <c r="CD85" i="40"/>
  <c r="CH61" i="40"/>
  <c r="AT86" i="40"/>
  <c r="CC86" i="40"/>
  <c r="CE63" i="40" s="1"/>
  <c r="CD59" i="40"/>
  <c r="CB86" i="40"/>
  <c r="CE52" i="40" s="1"/>
  <c r="AY50" i="40"/>
  <c r="AY64" i="40"/>
  <c r="AY39" i="40"/>
  <c r="AY25" i="40"/>
  <c r="AY43" i="40"/>
  <c r="AY72" i="40"/>
  <c r="AY73" i="40"/>
  <c r="AY80" i="40"/>
  <c r="AY46" i="40"/>
  <c r="AY62" i="40"/>
  <c r="AA22" i="40"/>
  <c r="AA37" i="40"/>
  <c r="AD37" i="40"/>
  <c r="AD49" i="40"/>
  <c r="AA77" i="40"/>
  <c r="AD77" i="40"/>
  <c r="AD23" i="40"/>
  <c r="AA72" i="40"/>
  <c r="AD72" i="40"/>
  <c r="AD58" i="40"/>
  <c r="AD38" i="40"/>
  <c r="AD45" i="40"/>
  <c r="AD32" i="40"/>
  <c r="AA73" i="40"/>
  <c r="AD73" i="40"/>
  <c r="AA79" i="40"/>
  <c r="AD79" i="40"/>
  <c r="AA54" i="40"/>
  <c r="AD42" i="40"/>
  <c r="AA24" i="40"/>
  <c r="AD24" i="40"/>
  <c r="AA46" i="40"/>
  <c r="AD46" i="40"/>
  <c r="AA53" i="40"/>
  <c r="AD53" i="40"/>
  <c r="AA51" i="40"/>
  <c r="AD51" i="40"/>
  <c r="AA9" i="40"/>
  <c r="AD47" i="40"/>
  <c r="AA10" i="40"/>
  <c r="AA39" i="40"/>
  <c r="AD39" i="40"/>
  <c r="AA12" i="40"/>
  <c r="AD36" i="40"/>
  <c r="AD68" i="40"/>
  <c r="AA76" i="40"/>
  <c r="AD76" i="40"/>
  <c r="AA30" i="40"/>
  <c r="AD29" i="40"/>
  <c r="AA40" i="40"/>
  <c r="AD40" i="40"/>
  <c r="AA20" i="40"/>
  <c r="AA33" i="40"/>
  <c r="AD33" i="40"/>
  <c r="AA61" i="40"/>
  <c r="AD78" i="40"/>
  <c r="AD63" i="40"/>
  <c r="AD75" i="40"/>
  <c r="AA50" i="40"/>
  <c r="AD50" i="40"/>
  <c r="AA28" i="40"/>
  <c r="AD85" i="40"/>
  <c r="AA31" i="40"/>
  <c r="AD71" i="40"/>
  <c r="AD84" i="40"/>
  <c r="AA21" i="40"/>
  <c r="AD21" i="40"/>
  <c r="AD25" i="40"/>
  <c r="AA59" i="40"/>
  <c r="AD59" i="40"/>
  <c r="AD55" i="40"/>
  <c r="AA64" i="40"/>
  <c r="AD64" i="40"/>
  <c r="AD60" i="40"/>
  <c r="AA27" i="40"/>
  <c r="AD27" i="40"/>
  <c r="AD81" i="40"/>
  <c r="AA66" i="40"/>
  <c r="AD66" i="40"/>
  <c r="AD26" i="40"/>
  <c r="AA18" i="40"/>
  <c r="AD52" i="40"/>
  <c r="AD65" i="40"/>
  <c r="AA80" i="40"/>
  <c r="AD62" i="40"/>
  <c r="AD34" i="40"/>
  <c r="CH52" i="40"/>
  <c r="CH81" i="40"/>
  <c r="CH36" i="40"/>
  <c r="CH79" i="40"/>
  <c r="CH34" i="40"/>
  <c r="CH30" i="40"/>
  <c r="CH82" i="40"/>
  <c r="CH25" i="40"/>
  <c r="AY77" i="40"/>
  <c r="CH47" i="40"/>
  <c r="AY82" i="40"/>
  <c r="AY56" i="40"/>
  <c r="AY69" i="40"/>
  <c r="AY30" i="40"/>
  <c r="AY34" i="40"/>
  <c r="AY59" i="40"/>
  <c r="CE78" i="40"/>
  <c r="CH78" i="40"/>
  <c r="CH63" i="40"/>
  <c r="CE45" i="40"/>
  <c r="CH45" i="40"/>
  <c r="AY23" i="40"/>
  <c r="AY41" i="40"/>
  <c r="AY28" i="40"/>
  <c r="AY66" i="40"/>
  <c r="AY33" i="40"/>
  <c r="AY38" i="40"/>
  <c r="CH23" i="40"/>
  <c r="CH10" i="40"/>
  <c r="CH28" i="40"/>
  <c r="CH38" i="40"/>
  <c r="CH29" i="40"/>
  <c r="CH11" i="40"/>
  <c r="CH21" i="40"/>
  <c r="AY75" i="40"/>
  <c r="AY36" i="40"/>
  <c r="AY49" i="40"/>
  <c r="AY47" i="40"/>
  <c r="AY51" i="40"/>
  <c r="AY54" i="40"/>
  <c r="AY67" i="40"/>
  <c r="AY85" i="40"/>
  <c r="AY60" i="40"/>
  <c r="AY21" i="40"/>
  <c r="CH71" i="40"/>
  <c r="CH51" i="40"/>
  <c r="CH16" i="40"/>
  <c r="CH69" i="40"/>
  <c r="CH12" i="40"/>
  <c r="CH75" i="40"/>
  <c r="CH14" i="40"/>
  <c r="CH85" i="40"/>
  <c r="CH37" i="40"/>
  <c r="CH64" i="40"/>
  <c r="CH84" i="40"/>
  <c r="CH66" i="40"/>
  <c r="CH42" i="40"/>
  <c r="CH32" i="40"/>
  <c r="CH54" i="40"/>
  <c r="CH26" i="40"/>
  <c r="CH67" i="40"/>
  <c r="CH39" i="40"/>
  <c r="CH53" i="40"/>
  <c r="CH17" i="40"/>
  <c r="CH77" i="40"/>
  <c r="CH43" i="40"/>
  <c r="CE59" i="40"/>
  <c r="CH59" i="40"/>
  <c r="CH15" i="40"/>
  <c r="CE19" i="40"/>
  <c r="CH19" i="40"/>
  <c r="CH49" i="40"/>
  <c r="CE13" i="40"/>
  <c r="CH13" i="40"/>
  <c r="CH80" i="40"/>
  <c r="CE58" i="40"/>
  <c r="CH58" i="40"/>
  <c r="CH65" i="40"/>
  <c r="CE27" i="40"/>
  <c r="CH27" i="40"/>
  <c r="CH72" i="40"/>
  <c r="CE33" i="40"/>
  <c r="CH33" i="40"/>
  <c r="CH8" i="40"/>
  <c r="CE55" i="40"/>
  <c r="CH55" i="40"/>
  <c r="CH41" i="40"/>
  <c r="CE68" i="40"/>
  <c r="CH68" i="40"/>
  <c r="CH46" i="40"/>
  <c r="CE40" i="40"/>
  <c r="CH40" i="40"/>
  <c r="CH62" i="40"/>
  <c r="CE31" i="40"/>
  <c r="CH60" i="40"/>
  <c r="CH20" i="40"/>
  <c r="CH24" i="40"/>
  <c r="CE73" i="40"/>
  <c r="CH73" i="40"/>
  <c r="CH56" i="40"/>
  <c r="CE76" i="40"/>
  <c r="CH76" i="40"/>
  <c r="CH50" i="40"/>
  <c r="CE70" i="40"/>
  <c r="CH70" i="40"/>
  <c r="S86" i="22"/>
  <c r="W35" i="22" s="1"/>
  <c r="B17" i="32"/>
  <c r="G34" i="12"/>
  <c r="K54" i="12"/>
  <c r="G15" i="28"/>
  <c r="L17" i="28"/>
  <c r="C34" i="32"/>
  <c r="C36" i="32"/>
  <c r="F36" i="32"/>
  <c r="N20" i="22"/>
  <c r="D16" i="12"/>
  <c r="H35" i="12"/>
  <c r="K35" i="28"/>
  <c r="C16" i="28"/>
  <c r="E53" i="28"/>
  <c r="F15" i="31"/>
  <c r="J16" i="32"/>
  <c r="D15" i="32"/>
  <c r="C35" i="12"/>
  <c r="B53" i="12"/>
  <c r="V85" i="37"/>
  <c r="F85" i="37"/>
  <c r="K86" i="37"/>
  <c r="F16" i="32"/>
  <c r="J35" i="32"/>
  <c r="M54" i="12"/>
  <c r="K15" i="12"/>
  <c r="C53" i="12"/>
  <c r="K34" i="32"/>
  <c r="B15" i="32"/>
  <c r="L16" i="32"/>
  <c r="L17" i="32"/>
  <c r="F35" i="32"/>
  <c r="F20" i="22"/>
  <c r="E17" i="12"/>
  <c r="I16" i="28"/>
  <c r="J17" i="32"/>
  <c r="N85" i="37"/>
  <c r="C17" i="32"/>
  <c r="M17" i="32"/>
  <c r="B35" i="32"/>
  <c r="I17" i="12"/>
  <c r="H34" i="12"/>
  <c r="E53" i="12"/>
  <c r="L34" i="12"/>
  <c r="G53" i="12"/>
  <c r="E86" i="37"/>
  <c r="G79" i="37"/>
  <c r="F72" i="37"/>
  <c r="F59" i="37"/>
  <c r="V46" i="37"/>
  <c r="N33" i="37"/>
  <c r="U86" i="37"/>
  <c r="W40" i="37" s="1"/>
  <c r="W83" i="37"/>
  <c r="V33" i="37"/>
  <c r="D86" i="37"/>
  <c r="L86" i="37"/>
  <c r="T86" i="37"/>
  <c r="C86" i="37"/>
  <c r="S86" i="37"/>
  <c r="B36" i="24"/>
  <c r="B34" i="24"/>
  <c r="B35" i="24"/>
  <c r="E16" i="24"/>
  <c r="E17" i="24"/>
  <c r="E15" i="24"/>
  <c r="G55" i="24"/>
  <c r="G53" i="24"/>
  <c r="G54" i="24"/>
  <c r="J34" i="24"/>
  <c r="J35" i="24"/>
  <c r="J36" i="24"/>
  <c r="M17" i="24"/>
  <c r="M15" i="24"/>
  <c r="M16" i="24"/>
  <c r="C35" i="24"/>
  <c r="C36" i="24"/>
  <c r="C34" i="24"/>
  <c r="F15" i="24"/>
  <c r="F16" i="24"/>
  <c r="F17" i="24"/>
  <c r="H54" i="24"/>
  <c r="H53" i="24"/>
  <c r="H55" i="24"/>
  <c r="K34" i="24"/>
  <c r="K36" i="24"/>
  <c r="K35" i="24"/>
  <c r="W70" i="22"/>
  <c r="W84" i="22"/>
  <c r="W22" i="22"/>
  <c r="W20" i="22"/>
  <c r="W19" i="22"/>
  <c r="W30" i="22"/>
  <c r="W34" i="22"/>
  <c r="W82" i="22"/>
  <c r="W64" i="22"/>
  <c r="W50" i="22"/>
  <c r="W49" i="22"/>
  <c r="W75" i="22"/>
  <c r="W81" i="22"/>
  <c r="W60" i="22"/>
  <c r="W53" i="22"/>
  <c r="W76" i="22"/>
  <c r="W31" i="22"/>
  <c r="W54" i="22"/>
  <c r="W56" i="22"/>
  <c r="C16" i="24"/>
  <c r="C17" i="24"/>
  <c r="C15" i="24"/>
  <c r="E55" i="24"/>
  <c r="E53" i="24"/>
  <c r="E54" i="24"/>
  <c r="H35" i="24"/>
  <c r="H34" i="24"/>
  <c r="H36" i="24"/>
  <c r="K15" i="24"/>
  <c r="K16" i="24"/>
  <c r="K17" i="24"/>
  <c r="M54" i="24"/>
  <c r="M53" i="24"/>
  <c r="M55" i="24"/>
  <c r="D15" i="24"/>
  <c r="D17" i="24"/>
  <c r="D16" i="24"/>
  <c r="F54" i="24"/>
  <c r="F53" i="24"/>
  <c r="F55" i="24"/>
  <c r="I36" i="24"/>
  <c r="I34" i="24"/>
  <c r="I35" i="24"/>
  <c r="L15" i="24"/>
  <c r="L17" i="24"/>
  <c r="L16" i="24"/>
  <c r="C55" i="24"/>
  <c r="C53" i="24"/>
  <c r="C54" i="24"/>
  <c r="F36" i="24"/>
  <c r="F34" i="24"/>
  <c r="F35" i="24"/>
  <c r="I17" i="24"/>
  <c r="I15" i="24"/>
  <c r="I16" i="24"/>
  <c r="K53" i="24"/>
  <c r="K54" i="24"/>
  <c r="K55" i="24"/>
  <c r="B17" i="24"/>
  <c r="B16" i="24"/>
  <c r="B15" i="24"/>
  <c r="D53" i="24"/>
  <c r="D55" i="24"/>
  <c r="D54" i="24"/>
  <c r="G34" i="24"/>
  <c r="G36" i="24"/>
  <c r="G35" i="24"/>
  <c r="J17" i="24"/>
  <c r="J15" i="24"/>
  <c r="J16" i="24"/>
  <c r="L55" i="24"/>
  <c r="L54" i="24"/>
  <c r="L53" i="24"/>
  <c r="D36" i="24"/>
  <c r="D35" i="24"/>
  <c r="D34" i="24"/>
  <c r="G15" i="24"/>
  <c r="G17" i="24"/>
  <c r="G16" i="24"/>
  <c r="I55" i="24"/>
  <c r="I53" i="24"/>
  <c r="I54" i="24"/>
  <c r="L35" i="24"/>
  <c r="L36" i="24"/>
  <c r="L34" i="24"/>
  <c r="B54" i="24"/>
  <c r="B55" i="24"/>
  <c r="B53" i="24"/>
  <c r="E36" i="24"/>
  <c r="E35" i="24"/>
  <c r="E34" i="24"/>
  <c r="H15" i="24"/>
  <c r="H17" i="24"/>
  <c r="H16" i="24"/>
  <c r="J55" i="24"/>
  <c r="J54" i="24"/>
  <c r="J53" i="24"/>
  <c r="M35" i="24"/>
  <c r="M34" i="24"/>
  <c r="M36" i="24"/>
  <c r="E17" i="28"/>
  <c r="B55" i="12"/>
  <c r="G45" i="37"/>
  <c r="J45" i="37"/>
  <c r="J79" i="37"/>
  <c r="N46" i="37"/>
  <c r="N59" i="37"/>
  <c r="Z83" i="37"/>
  <c r="Z80" i="37"/>
  <c r="M86" i="37"/>
  <c r="G83" i="37"/>
  <c r="J83" i="37"/>
  <c r="G26" i="37"/>
  <c r="J26" i="37"/>
  <c r="G46" i="37"/>
  <c r="J46" i="37"/>
  <c r="G32" i="37"/>
  <c r="J32" i="37"/>
  <c r="J84" i="37"/>
  <c r="G48" i="37"/>
  <c r="J48" i="37" s="1"/>
  <c r="G12" i="37"/>
  <c r="J12" i="37" s="1"/>
  <c r="G11" i="37"/>
  <c r="J11" i="37" s="1"/>
  <c r="G73" i="37"/>
  <c r="J73" i="37" s="1"/>
  <c r="G71" i="37"/>
  <c r="J71" i="37" s="1"/>
  <c r="G78" i="37"/>
  <c r="J78" i="37"/>
  <c r="G65" i="37"/>
  <c r="J65" i="37" s="1"/>
  <c r="W34" i="37"/>
  <c r="Z34" i="37" s="1"/>
  <c r="W62" i="37"/>
  <c r="Z62" i="37" s="1"/>
  <c r="W70" i="37"/>
  <c r="Z70" i="37" s="1"/>
  <c r="W41" i="37"/>
  <c r="Z41" i="37" s="1"/>
  <c r="Z81" i="37"/>
  <c r="Z40" i="37"/>
  <c r="Z77" i="37"/>
  <c r="Z75" i="37"/>
  <c r="W79" i="37"/>
  <c r="Z79" i="37"/>
  <c r="W61" i="37"/>
  <c r="Z61" i="37" s="1"/>
  <c r="W76" i="37"/>
  <c r="Z76" i="37"/>
  <c r="W30" i="37"/>
  <c r="Z30" i="37" s="1"/>
  <c r="W45" i="37"/>
  <c r="Z45" i="37" s="1"/>
  <c r="W29" i="37"/>
  <c r="Z29" i="37" s="1"/>
  <c r="Z74" i="37"/>
  <c r="Z84" i="37"/>
  <c r="Z78" i="37"/>
  <c r="Z82" i="37"/>
  <c r="R77" i="37"/>
  <c r="O64" i="37"/>
  <c r="R64" i="37" s="1"/>
  <c r="R79" i="37"/>
  <c r="R82" i="37"/>
  <c r="G76" i="37"/>
  <c r="J76" i="37"/>
  <c r="G75" i="37"/>
  <c r="J75" i="37"/>
  <c r="G36" i="37"/>
  <c r="J36" i="37" s="1"/>
  <c r="G43" i="37"/>
  <c r="J43" i="37" s="1"/>
  <c r="G16" i="37"/>
  <c r="J16" i="37" s="1"/>
  <c r="G44" i="37"/>
  <c r="J44" i="37" s="1"/>
  <c r="G81" i="37"/>
  <c r="J81" i="37"/>
  <c r="G27" i="37"/>
  <c r="J27" i="37" s="1"/>
  <c r="G31" i="37"/>
  <c r="J31" i="37" s="1"/>
  <c r="G51" i="37"/>
  <c r="J51" i="37" s="1"/>
  <c r="J74" i="37"/>
  <c r="G56" i="37"/>
  <c r="J56" i="37"/>
  <c r="G40" i="37"/>
  <c r="J40" i="37"/>
  <c r="G17" i="37"/>
  <c r="J17" i="37"/>
  <c r="G20" i="37"/>
  <c r="J20" i="37"/>
  <c r="G57" i="37"/>
  <c r="J57" i="37"/>
  <c r="G82" i="37"/>
  <c r="J82" i="37"/>
  <c r="J80" i="37"/>
  <c r="G47" i="37"/>
  <c r="J47" i="37" s="1"/>
  <c r="G37" i="37"/>
  <c r="J37" i="37" s="1"/>
  <c r="G8" i="37"/>
  <c r="J8" i="37" s="1"/>
  <c r="G33" i="37"/>
  <c r="J33" i="37" s="1"/>
  <c r="G85" i="37"/>
  <c r="J85" i="37" s="1"/>
  <c r="G9" i="37"/>
  <c r="J9" i="37" s="1"/>
  <c r="G64" i="37"/>
  <c r="J64" i="37" s="1"/>
  <c r="G39" i="37"/>
  <c r="J39" i="37" s="1"/>
  <c r="G77" i="37"/>
  <c r="J77" i="37"/>
  <c r="G42" i="37"/>
  <c r="J42" i="37" s="1"/>
  <c r="O59" i="37"/>
  <c r="R59" i="37" s="1"/>
  <c r="R83" i="37"/>
  <c r="R81" i="37"/>
  <c r="R84" i="37"/>
  <c r="R80" i="37"/>
  <c r="R76" i="37"/>
  <c r="R78" i="37"/>
  <c r="R75" i="37"/>
  <c r="R74" i="37"/>
  <c r="W13" i="37"/>
  <c r="Z13" i="37" s="1"/>
  <c r="W51" i="37"/>
  <c r="Z51" i="37" s="1"/>
  <c r="W42" i="37"/>
  <c r="Z42" i="37" s="1"/>
  <c r="W66" i="37"/>
  <c r="Z66" i="37" s="1"/>
  <c r="W19" i="37"/>
  <c r="Z19" i="37" s="1"/>
  <c r="W9" i="37"/>
  <c r="Z9" i="37" s="1"/>
  <c r="W58" i="37"/>
  <c r="Z58" i="37" s="1"/>
  <c r="W25" i="37"/>
  <c r="Z25" i="37" s="1"/>
  <c r="W75" i="37"/>
  <c r="W26" i="37"/>
  <c r="Z26" i="37" s="1"/>
  <c r="W52" i="37"/>
  <c r="Z52" i="37" s="1"/>
  <c r="W39" i="37"/>
  <c r="Z39" i="37" s="1"/>
  <c r="W48" i="37"/>
  <c r="Z48" i="37" s="1"/>
  <c r="W8" i="37"/>
  <c r="Z8" i="37" s="1"/>
  <c r="W73" i="37"/>
  <c r="Z73" i="37" s="1"/>
  <c r="W53" i="37"/>
  <c r="Z53" i="37" s="1"/>
  <c r="W74" i="37"/>
  <c r="W37" i="37"/>
  <c r="Z37" i="37" s="1"/>
  <c r="W44" i="37"/>
  <c r="Z44" i="37" s="1"/>
  <c r="W36" i="37"/>
  <c r="Z36" i="37" s="1"/>
  <c r="W81" i="37"/>
  <c r="O84" i="37"/>
  <c r="O63" i="37"/>
  <c r="R63" i="37" s="1"/>
  <c r="G52" i="37"/>
  <c r="J52" i="37"/>
  <c r="G72" i="37"/>
  <c r="J72" i="37"/>
  <c r="G62" i="37"/>
  <c r="J62" i="37"/>
  <c r="G15" i="37"/>
  <c r="J15" i="37"/>
  <c r="F86" i="37"/>
  <c r="G53" i="37"/>
  <c r="J53" i="37" s="1"/>
  <c r="G30" i="37"/>
  <c r="J30" i="37" s="1"/>
  <c r="G66" i="37"/>
  <c r="J66" i="37" s="1"/>
  <c r="G80" i="37"/>
  <c r="G54" i="37"/>
  <c r="J54" i="37"/>
  <c r="G60" i="37"/>
  <c r="J60" i="37"/>
  <c r="G50" i="37"/>
  <c r="J50" i="37"/>
  <c r="G21" i="37"/>
  <c r="J21" i="37"/>
  <c r="G67" i="37"/>
  <c r="J67" i="37"/>
  <c r="G74" i="37"/>
  <c r="G69" i="37"/>
  <c r="J69" i="37" s="1"/>
  <c r="G68" i="37"/>
  <c r="J68" i="37" s="1"/>
  <c r="G29" i="37"/>
  <c r="J29" i="37" s="1"/>
  <c r="G49" i="37"/>
  <c r="J49" i="37" s="1"/>
  <c r="G58" i="37"/>
  <c r="J58" i="37" s="1"/>
  <c r="G55" i="37"/>
  <c r="J55" i="37" s="1"/>
  <c r="G63" i="37"/>
  <c r="J63" i="37" s="1"/>
  <c r="G13" i="37"/>
  <c r="J13" i="37" s="1"/>
  <c r="G19" i="37"/>
  <c r="J19" i="37" s="1"/>
  <c r="G25" i="37"/>
  <c r="J25" i="37" s="1"/>
  <c r="G10" i="37"/>
  <c r="J10" i="37" s="1"/>
  <c r="G18" i="37"/>
  <c r="J18" i="37" s="1"/>
  <c r="G24" i="37"/>
  <c r="J24" i="37" s="1"/>
  <c r="G38" i="37"/>
  <c r="J38" i="37" s="1"/>
  <c r="G84" i="37"/>
  <c r="G59" i="37"/>
  <c r="J59" i="37"/>
  <c r="G28" i="37"/>
  <c r="J28" i="37"/>
  <c r="G23" i="37"/>
  <c r="J23" i="37"/>
  <c r="G41" i="37"/>
  <c r="J41" i="37"/>
  <c r="G22" i="37"/>
  <c r="J22" i="37"/>
  <c r="G35" i="37"/>
  <c r="J35" i="37"/>
  <c r="G14" i="37"/>
  <c r="J14" i="37"/>
  <c r="G34" i="37"/>
  <c r="J34" i="37"/>
  <c r="G70" i="37"/>
  <c r="J70" i="37"/>
  <c r="G61" i="37"/>
  <c r="J61" i="37"/>
  <c r="O38" i="37" l="1"/>
  <c r="R38" i="37" s="1"/>
  <c r="O9" i="37"/>
  <c r="R9" i="37" s="1"/>
  <c r="O31" i="37"/>
  <c r="R31" i="37" s="1"/>
  <c r="O80" i="37"/>
  <c r="O18" i="37"/>
  <c r="R18" i="37" s="1"/>
  <c r="O76" i="37"/>
  <c r="O55" i="37"/>
  <c r="R55" i="37" s="1"/>
  <c r="O70" i="37"/>
  <c r="R70" i="37" s="1"/>
  <c r="O19" i="37"/>
  <c r="R19" i="37" s="1"/>
  <c r="O13" i="37"/>
  <c r="R13" i="37" s="1"/>
  <c r="O12" i="37"/>
  <c r="R12" i="37" s="1"/>
  <c r="O82" i="37"/>
  <c r="O81" i="37"/>
  <c r="O60" i="37"/>
  <c r="R60" i="37" s="1"/>
  <c r="O68" i="37"/>
  <c r="R68" i="37" s="1"/>
  <c r="O33" i="37"/>
  <c r="R33" i="37" s="1"/>
  <c r="O58" i="37"/>
  <c r="R58" i="37" s="1"/>
  <c r="O28" i="37"/>
  <c r="R28" i="37" s="1"/>
  <c r="O48" i="37"/>
  <c r="R48" i="37" s="1"/>
  <c r="O46" i="37"/>
  <c r="R46" i="37" s="1"/>
  <c r="O53" i="37"/>
  <c r="R53" i="37" s="1"/>
  <c r="O52" i="37"/>
  <c r="R52" i="37" s="1"/>
  <c r="O26" i="37"/>
  <c r="R26" i="37" s="1"/>
  <c r="O14" i="37"/>
  <c r="R14" i="37" s="1"/>
  <c r="O50" i="37"/>
  <c r="R50" i="37" s="1"/>
  <c r="O72" i="37"/>
  <c r="R72" i="37" s="1"/>
  <c r="O10" i="37"/>
  <c r="R10" i="37" s="1"/>
  <c r="O71" i="37"/>
  <c r="R71" i="37" s="1"/>
  <c r="O69" i="37"/>
  <c r="R69" i="37" s="1"/>
  <c r="O49" i="37"/>
  <c r="R49" i="37" s="1"/>
  <c r="O45" i="37"/>
  <c r="R45" i="37" s="1"/>
  <c r="O47" i="37"/>
  <c r="R47" i="37" s="1"/>
  <c r="O65" i="37"/>
  <c r="R65" i="37" s="1"/>
  <c r="O42" i="37"/>
  <c r="R42" i="37" s="1"/>
  <c r="O51" i="37"/>
  <c r="R51" i="37" s="1"/>
  <c r="O22" i="37"/>
  <c r="R22" i="37" s="1"/>
  <c r="O35" i="37"/>
  <c r="R35" i="37" s="1"/>
  <c r="O29" i="37"/>
  <c r="R29" i="37" s="1"/>
  <c r="O57" i="37"/>
  <c r="R57" i="37" s="1"/>
  <c r="O74" i="37"/>
  <c r="O66" i="37"/>
  <c r="R66" i="37" s="1"/>
  <c r="O25" i="37"/>
  <c r="R25" i="37" s="1"/>
  <c r="O27" i="37"/>
  <c r="R27" i="37" s="1"/>
  <c r="O16" i="37"/>
  <c r="R16" i="37" s="1"/>
  <c r="O43" i="37"/>
  <c r="R43" i="37" s="1"/>
  <c r="O8" i="37"/>
  <c r="R8" i="37" s="1"/>
  <c r="O37" i="37"/>
  <c r="R37" i="37" s="1"/>
  <c r="O24" i="37"/>
  <c r="R24" i="37" s="1"/>
  <c r="O17" i="37"/>
  <c r="R17" i="37" s="1"/>
  <c r="O73" i="37"/>
  <c r="R73" i="37" s="1"/>
  <c r="O40" i="37"/>
  <c r="R40" i="37" s="1"/>
  <c r="O41" i="37"/>
  <c r="R41" i="37" s="1"/>
  <c r="O56" i="37"/>
  <c r="R56" i="37" s="1"/>
  <c r="O34" i="37"/>
  <c r="R34" i="37" s="1"/>
  <c r="O15" i="37"/>
  <c r="R15" i="37" s="1"/>
  <c r="O20" i="37"/>
  <c r="R20" i="37" s="1"/>
  <c r="N86" i="37"/>
  <c r="G22" i="19"/>
  <c r="G38" i="19"/>
  <c r="G74" i="19"/>
  <c r="J74" i="19" s="1"/>
  <c r="G21" i="19"/>
  <c r="G37" i="19"/>
  <c r="G53" i="19"/>
  <c r="G69" i="19"/>
  <c r="G85" i="19"/>
  <c r="J85" i="19" s="1"/>
  <c r="G68" i="19"/>
  <c r="G8" i="19"/>
  <c r="G24" i="19"/>
  <c r="G40" i="19"/>
  <c r="G72" i="19"/>
  <c r="G23" i="19"/>
  <c r="G39" i="19"/>
  <c r="G55" i="19"/>
  <c r="G71" i="19"/>
  <c r="G50" i="19"/>
  <c r="G70" i="19"/>
  <c r="F86" i="19"/>
  <c r="G14" i="19"/>
  <c r="G30" i="19"/>
  <c r="G46" i="19"/>
  <c r="G13" i="19"/>
  <c r="G29" i="19"/>
  <c r="G45" i="19"/>
  <c r="G61" i="19"/>
  <c r="G77" i="19"/>
  <c r="G60" i="19"/>
  <c r="G80" i="19"/>
  <c r="G16" i="19"/>
  <c r="G32" i="19"/>
  <c r="G48" i="19"/>
  <c r="G15" i="19"/>
  <c r="G31" i="19"/>
  <c r="G47" i="19"/>
  <c r="G63" i="19"/>
  <c r="G79" i="19"/>
  <c r="G62" i="19"/>
  <c r="G82" i="19"/>
  <c r="G18" i="19"/>
  <c r="G34" i="19"/>
  <c r="O83" i="37"/>
  <c r="O78" i="37"/>
  <c r="O36" i="37"/>
  <c r="R36" i="37" s="1"/>
  <c r="O75" i="37"/>
  <c r="O61" i="37"/>
  <c r="R61" i="37" s="1"/>
  <c r="W12" i="22"/>
  <c r="W23" i="22"/>
  <c r="W26" i="22"/>
  <c r="W44" i="22"/>
  <c r="W40" i="22"/>
  <c r="W57" i="22"/>
  <c r="W9" i="22"/>
  <c r="W52" i="22"/>
  <c r="W24" i="22"/>
  <c r="CE18" i="40"/>
  <c r="CE67" i="40"/>
  <c r="CE54" i="40"/>
  <c r="CE9" i="40"/>
  <c r="CE57" i="40"/>
  <c r="CE69" i="40"/>
  <c r="CE51" i="40"/>
  <c r="CE47" i="40"/>
  <c r="CD86" i="40"/>
  <c r="AA38" i="40"/>
  <c r="AA32" i="40"/>
  <c r="AA42" i="40"/>
  <c r="AA13" i="40"/>
  <c r="AA43" i="40"/>
  <c r="AA36" i="40"/>
  <c r="AA48" i="40"/>
  <c r="AA82" i="40"/>
  <c r="AA78" i="40"/>
  <c r="AA75" i="40"/>
  <c r="AA16" i="40"/>
  <c r="AA19" i="40"/>
  <c r="AA15" i="40"/>
  <c r="AA62" i="40"/>
  <c r="AA57" i="40"/>
  <c r="AA58" i="40"/>
  <c r="AA45" i="40"/>
  <c r="AA74" i="40"/>
  <c r="AA11" i="40"/>
  <c r="AA68" i="40"/>
  <c r="AA70" i="40"/>
  <c r="AA8" i="40"/>
  <c r="AA35" i="40"/>
  <c r="AA69" i="40"/>
  <c r="AA63" i="40"/>
  <c r="AA17" i="40"/>
  <c r="AA67" i="40"/>
  <c r="AA71" i="40"/>
  <c r="AA84" i="40"/>
  <c r="AA52" i="40"/>
  <c r="AA44" i="40"/>
  <c r="G66" i="19"/>
  <c r="G67" i="19"/>
  <c r="G35" i="19"/>
  <c r="G56" i="19"/>
  <c r="G20" i="19"/>
  <c r="G64" i="19"/>
  <c r="G65" i="19"/>
  <c r="G33" i="19"/>
  <c r="G58" i="19"/>
  <c r="O21" i="37"/>
  <c r="R21" i="37" s="1"/>
  <c r="O44" i="37"/>
  <c r="R44" i="37" s="1"/>
  <c r="O79" i="37"/>
  <c r="O67" i="37"/>
  <c r="R67" i="37" s="1"/>
  <c r="O54" i="37"/>
  <c r="R54" i="37" s="1"/>
  <c r="O30" i="37"/>
  <c r="R30" i="37" s="1"/>
  <c r="O39" i="37"/>
  <c r="R39" i="37" s="1"/>
  <c r="O77" i="37"/>
  <c r="V86" i="22"/>
  <c r="W63" i="22"/>
  <c r="W27" i="22"/>
  <c r="W46" i="22"/>
  <c r="W29" i="22"/>
  <c r="W16" i="22"/>
  <c r="W78" i="22"/>
  <c r="W67" i="22"/>
  <c r="W37" i="22"/>
  <c r="W68" i="22"/>
  <c r="W47" i="22"/>
  <c r="W71" i="22"/>
  <c r="W69" i="22"/>
  <c r="W15" i="22"/>
  <c r="W80" i="22"/>
  <c r="W62" i="22"/>
  <c r="W18" i="22"/>
  <c r="W10" i="22"/>
  <c r="W28" i="22"/>
  <c r="W85" i="22"/>
  <c r="W21" i="22"/>
  <c r="W17" i="22"/>
  <c r="W48" i="22"/>
  <c r="W65" i="22"/>
  <c r="W83" i="22"/>
  <c r="W51" i="22"/>
  <c r="W11" i="22"/>
  <c r="W55" i="22"/>
  <c r="W14" i="22"/>
  <c r="W74" i="22"/>
  <c r="W79" i="22"/>
  <c r="W36" i="22"/>
  <c r="W8" i="22"/>
  <c r="W32" i="22"/>
  <c r="W59" i="22"/>
  <c r="W66" i="22"/>
  <c r="W58" i="22"/>
  <c r="W61" i="22"/>
  <c r="W45" i="22"/>
  <c r="W43" i="22"/>
  <c r="CE50" i="40"/>
  <c r="CE56" i="40"/>
  <c r="CE62" i="40"/>
  <c r="CE46" i="40"/>
  <c r="CE41" i="40"/>
  <c r="CE8" i="40"/>
  <c r="CE72" i="40"/>
  <c r="CE65" i="40"/>
  <c r="CE80" i="40"/>
  <c r="CE49" i="40"/>
  <c r="CE35" i="40"/>
  <c r="CE34" i="40"/>
  <c r="CE82" i="40"/>
  <c r="CE61" i="40"/>
  <c r="CE10" i="40"/>
  <c r="CE38" i="40"/>
  <c r="CE11" i="40"/>
  <c r="CE75" i="40"/>
  <c r="CE85" i="40"/>
  <c r="CE64" i="40"/>
  <c r="CE66" i="40"/>
  <c r="CE42" i="40"/>
  <c r="CE17" i="40"/>
  <c r="CE43" i="40"/>
  <c r="CE74" i="40"/>
  <c r="CE20" i="40"/>
  <c r="CE44" i="40"/>
  <c r="CE36" i="40"/>
  <c r="CE79" i="40"/>
  <c r="CE30" i="40"/>
  <c r="CE25" i="40"/>
  <c r="CE23" i="40"/>
  <c r="CE28" i="40"/>
  <c r="CE29" i="40"/>
  <c r="CE21" i="40"/>
  <c r="CE14" i="40"/>
  <c r="CE37" i="40"/>
  <c r="CE84" i="40"/>
  <c r="CE22" i="40"/>
  <c r="CE83" i="40"/>
  <c r="CE53" i="40"/>
  <c r="CE77" i="40"/>
  <c r="CE48" i="40"/>
  <c r="CE15" i="40"/>
  <c r="CE60" i="40"/>
  <c r="CE24" i="40"/>
  <c r="G54" i="19"/>
  <c r="G59" i="19"/>
  <c r="G27" i="19"/>
  <c r="G44" i="19"/>
  <c r="G12" i="19"/>
  <c r="G52" i="19"/>
  <c r="G57" i="19"/>
  <c r="G25" i="19"/>
  <c r="G42" i="19"/>
  <c r="O62" i="37"/>
  <c r="R62" i="37" s="1"/>
  <c r="O23" i="37"/>
  <c r="R23" i="37" s="1"/>
  <c r="O11" i="37"/>
  <c r="R11" i="37" s="1"/>
  <c r="O85" i="37"/>
  <c r="R85" i="37" s="1"/>
  <c r="O32" i="37"/>
  <c r="R32" i="37" s="1"/>
  <c r="W38" i="22"/>
  <c r="W41" i="22"/>
  <c r="W73" i="22"/>
  <c r="W77" i="22"/>
  <c r="W13" i="22"/>
  <c r="W42" i="22"/>
  <c r="W33" i="22"/>
  <c r="W25" i="22"/>
  <c r="W39" i="22"/>
  <c r="W72" i="22"/>
  <c r="W43" i="37"/>
  <c r="Z43" i="37" s="1"/>
  <c r="W77" i="37"/>
  <c r="W20" i="37"/>
  <c r="Z20" i="37" s="1"/>
  <c r="W65" i="37"/>
  <c r="Z65" i="37" s="1"/>
  <c r="W47" i="37"/>
  <c r="Z47" i="37" s="1"/>
  <c r="W69" i="37"/>
  <c r="Z69" i="37" s="1"/>
  <c r="W12" i="37"/>
  <c r="Z12" i="37" s="1"/>
  <c r="W27" i="37"/>
  <c r="Z27" i="37" s="1"/>
  <c r="V86" i="37"/>
  <c r="W18" i="37"/>
  <c r="Z18" i="37" s="1"/>
  <c r="W64" i="37"/>
  <c r="Z64" i="37" s="1"/>
  <c r="W60" i="37"/>
  <c r="Z60" i="37" s="1"/>
  <c r="W24" i="37"/>
  <c r="Z24" i="37" s="1"/>
  <c r="W16" i="37"/>
  <c r="Z16" i="37" s="1"/>
  <c r="W15" i="37"/>
  <c r="Z15" i="37" s="1"/>
  <c r="W63" i="37"/>
  <c r="Z63" i="37" s="1"/>
  <c r="W59" i="37"/>
  <c r="Z59" i="37" s="1"/>
  <c r="W31" i="37"/>
  <c r="Z31" i="37" s="1"/>
  <c r="W50" i="37"/>
  <c r="Z50" i="37" s="1"/>
  <c r="W21" i="37"/>
  <c r="Z21" i="37" s="1"/>
  <c r="W28" i="37"/>
  <c r="Z28" i="37" s="1"/>
  <c r="W33" i="37"/>
  <c r="Z33" i="37" s="1"/>
  <c r="W14" i="37"/>
  <c r="Z14" i="37" s="1"/>
  <c r="W55" i="37"/>
  <c r="Z55" i="37" s="1"/>
  <c r="W72" i="37"/>
  <c r="Z72" i="37" s="1"/>
  <c r="W11" i="37"/>
  <c r="Z11" i="37" s="1"/>
  <c r="W57" i="37"/>
  <c r="Z57" i="37" s="1"/>
  <c r="W38" i="37"/>
  <c r="Z38" i="37" s="1"/>
  <c r="W82" i="37"/>
  <c r="W10" i="37"/>
  <c r="Z10" i="37" s="1"/>
  <c r="W35" i="37"/>
  <c r="Z35" i="37" s="1"/>
  <c r="W56" i="37"/>
  <c r="Z56" i="37" s="1"/>
  <c r="W54" i="37"/>
  <c r="Z54" i="37" s="1"/>
  <c r="W22" i="37"/>
  <c r="Z22" i="37" s="1"/>
  <c r="W46" i="37"/>
  <c r="Z46" i="37" s="1"/>
  <c r="W17" i="37"/>
  <c r="Z17" i="37" s="1"/>
  <c r="W49" i="37"/>
  <c r="Z49" i="37" s="1"/>
  <c r="W67" i="37"/>
  <c r="Z67" i="37" s="1"/>
  <c r="W80" i="37"/>
  <c r="W23" i="37"/>
  <c r="Z23" i="37" s="1"/>
  <c r="W32" i="37"/>
  <c r="Z32" i="37" s="1"/>
  <c r="W68" i="37"/>
  <c r="Z68" i="37" s="1"/>
  <c r="CE39" i="40"/>
  <c r="CE26" i="40"/>
  <c r="CE32" i="40"/>
  <c r="CE12" i="40"/>
  <c r="CE16" i="40"/>
  <c r="CE71" i="40"/>
  <c r="CE81" i="40"/>
  <c r="AA34" i="40"/>
  <c r="AA65" i="40"/>
  <c r="AA26" i="40"/>
  <c r="AA81" i="40"/>
  <c r="AA60" i="40"/>
  <c r="AA55" i="40"/>
  <c r="AA25" i="40"/>
  <c r="AA56" i="40"/>
  <c r="AA85" i="40"/>
  <c r="AA83" i="40"/>
  <c r="Z86" i="40"/>
  <c r="AA29" i="40"/>
  <c r="AA41" i="40"/>
  <c r="AA47" i="40"/>
  <c r="AA14" i="40"/>
  <c r="AA23" i="40"/>
  <c r="AA49" i="40"/>
  <c r="G83" i="19"/>
  <c r="G51" i="19"/>
  <c r="G19" i="19"/>
  <c r="G36" i="19"/>
  <c r="G84" i="19"/>
  <c r="G81" i="19"/>
  <c r="G49" i="19"/>
  <c r="G17" i="19"/>
  <c r="G26" i="19"/>
  <c r="W78" i="37"/>
  <c r="W84" i="37"/>
  <c r="W71" i="37"/>
  <c r="Z71" i="37" s="1"/>
  <c r="W85" i="37"/>
  <c r="Z85" i="37" s="1"/>
  <c r="O24" i="19"/>
  <c r="O49" i="19"/>
  <c r="O13" i="19"/>
  <c r="O19" i="19"/>
  <c r="O15" i="19"/>
  <c r="O16" i="19"/>
  <c r="O54" i="19"/>
  <c r="O26" i="19"/>
  <c r="O31" i="19"/>
  <c r="O35" i="19"/>
  <c r="O10" i="19"/>
  <c r="O44" i="19"/>
  <c r="O47" i="19"/>
  <c r="BX18" i="40"/>
  <c r="BX50" i="40"/>
  <c r="BX82" i="40"/>
  <c r="BX37" i="40"/>
  <c r="BX69" i="40"/>
  <c r="BX22" i="40"/>
  <c r="BX64" i="40"/>
  <c r="BX31" i="40"/>
  <c r="BX73" i="40"/>
  <c r="BX36" i="40"/>
  <c r="BX78" i="40"/>
  <c r="BX43" i="40"/>
  <c r="BX20" i="40"/>
  <c r="BX27" i="40"/>
  <c r="BX38" i="40"/>
  <c r="BX47" i="40"/>
  <c r="BX52" i="40"/>
  <c r="BX59" i="40"/>
  <c r="BX48" i="40"/>
  <c r="BX28" i="40"/>
  <c r="O53" i="19"/>
  <c r="O67" i="19"/>
  <c r="O32" i="19"/>
  <c r="O85" i="19"/>
  <c r="O46" i="19"/>
  <c r="O33" i="19"/>
  <c r="O78" i="19"/>
  <c r="O56" i="19"/>
  <c r="O23" i="19"/>
  <c r="O41" i="19"/>
  <c r="O28" i="19"/>
  <c r="O73" i="19"/>
  <c r="O22" i="19"/>
  <c r="O21" i="19"/>
  <c r="O38" i="19"/>
  <c r="O64" i="19"/>
  <c r="B36" i="32"/>
  <c r="B34" i="32"/>
  <c r="E36" i="32"/>
  <c r="E34" i="32"/>
  <c r="E35" i="32"/>
  <c r="B16" i="12"/>
  <c r="B17" i="12"/>
  <c r="B15" i="12"/>
  <c r="F17" i="12"/>
  <c r="F15" i="12"/>
  <c r="F16" i="12"/>
  <c r="J15" i="12"/>
  <c r="J17" i="12"/>
  <c r="J16" i="12"/>
  <c r="B36" i="12"/>
  <c r="B34" i="12"/>
  <c r="B35" i="12"/>
  <c r="E17" i="31"/>
  <c r="E15" i="31"/>
  <c r="E16" i="31"/>
  <c r="D35" i="31"/>
  <c r="D34" i="31"/>
  <c r="I34" i="31"/>
  <c r="I36" i="31"/>
  <c r="I35" i="31"/>
  <c r="E34" i="31"/>
  <c r="E36" i="31"/>
  <c r="M54" i="31"/>
  <c r="J54" i="31"/>
  <c r="J53" i="31"/>
  <c r="E54" i="31"/>
  <c r="E55" i="31"/>
  <c r="E53" i="31"/>
  <c r="B54" i="31"/>
  <c r="B55" i="31"/>
  <c r="I55" i="31"/>
  <c r="I53" i="31"/>
  <c r="I54" i="31"/>
  <c r="F54" i="31"/>
  <c r="F53" i="31"/>
  <c r="F17" i="30"/>
  <c r="F16" i="30"/>
  <c r="F15" i="30"/>
  <c r="B15" i="30"/>
  <c r="B16" i="30"/>
  <c r="B17" i="30"/>
  <c r="J16" i="30"/>
  <c r="J17" i="30"/>
  <c r="D34" i="30"/>
  <c r="D36" i="30"/>
  <c r="D35" i="30"/>
  <c r="E34" i="30"/>
  <c r="E35" i="30"/>
  <c r="E36" i="30"/>
  <c r="F36" i="30"/>
  <c r="F35" i="30"/>
  <c r="F34" i="30"/>
  <c r="H34" i="30"/>
  <c r="H35" i="30"/>
  <c r="I35" i="30"/>
  <c r="I34" i="30"/>
  <c r="I36" i="30"/>
  <c r="J34" i="30"/>
  <c r="J36" i="30"/>
  <c r="J35" i="30"/>
  <c r="K35" i="30"/>
  <c r="K34" i="30"/>
  <c r="L34" i="30"/>
  <c r="L35" i="30"/>
  <c r="L36" i="30"/>
  <c r="AO50" i="40"/>
  <c r="AO43" i="40"/>
  <c r="AO14" i="40"/>
  <c r="AO68" i="40"/>
  <c r="AO63" i="40"/>
  <c r="AO22" i="40"/>
  <c r="AO77" i="40"/>
  <c r="AO66" i="40"/>
  <c r="AO8" i="40"/>
  <c r="AO37" i="40"/>
  <c r="AO34" i="40"/>
  <c r="AO79" i="40"/>
  <c r="AO20" i="40"/>
  <c r="AO42" i="40"/>
  <c r="AO28" i="40"/>
  <c r="AO52" i="40"/>
  <c r="AO30" i="40"/>
  <c r="AO25" i="40"/>
  <c r="AO23" i="40"/>
  <c r="AO19" i="40"/>
  <c r="AO80" i="40"/>
  <c r="AO75" i="40"/>
  <c r="AO62" i="40"/>
  <c r="AO32" i="40"/>
  <c r="AO33" i="40"/>
  <c r="AO27" i="40"/>
  <c r="AO16" i="40"/>
  <c r="AO65" i="40"/>
  <c r="AO72" i="40"/>
  <c r="AO44" i="40"/>
  <c r="AO12" i="40"/>
  <c r="AF33" i="5"/>
  <c r="R33" i="5"/>
  <c r="Y33" i="5"/>
  <c r="K86" i="5"/>
  <c r="N86" i="5" s="1"/>
  <c r="N33" i="5"/>
  <c r="K86" i="18"/>
  <c r="N20" i="18"/>
  <c r="H36" i="30"/>
  <c r="J34" i="32"/>
  <c r="J36" i="32"/>
  <c r="M35" i="32"/>
  <c r="M34" i="32"/>
  <c r="M36" i="32"/>
  <c r="G36" i="12"/>
  <c r="G35" i="12"/>
  <c r="K53" i="12"/>
  <c r="K55" i="12"/>
  <c r="K86" i="26"/>
  <c r="N86" i="26" s="1"/>
  <c r="R20" i="26"/>
  <c r="N20" i="26"/>
  <c r="R46" i="26"/>
  <c r="N46" i="26"/>
  <c r="Z59" i="26"/>
  <c r="V59" i="26"/>
  <c r="C17" i="28"/>
  <c r="C15" i="28"/>
  <c r="M15" i="31"/>
  <c r="M16" i="31"/>
  <c r="J15" i="31"/>
  <c r="G16" i="31"/>
  <c r="G17" i="31"/>
  <c r="M55" i="31"/>
  <c r="W28" i="23"/>
  <c r="W40" i="23"/>
  <c r="W85" i="23"/>
  <c r="Z85" i="23" s="1"/>
  <c r="W56" i="23"/>
  <c r="W26" i="23"/>
  <c r="W57" i="23"/>
  <c r="W23" i="23"/>
  <c r="W80" i="23"/>
  <c r="W9" i="23"/>
  <c r="W32" i="23"/>
  <c r="W67" i="23"/>
  <c r="W46" i="23"/>
  <c r="W59" i="23"/>
  <c r="W69" i="23"/>
  <c r="W52" i="23"/>
  <c r="W34" i="23"/>
  <c r="W17" i="23"/>
  <c r="W82" i="23"/>
  <c r="W60" i="23"/>
  <c r="W35" i="23"/>
  <c r="W66" i="23"/>
  <c r="W21" i="23"/>
  <c r="W63" i="23"/>
  <c r="W19" i="23"/>
  <c r="W38" i="23"/>
  <c r="W75" i="23"/>
  <c r="W51" i="23"/>
  <c r="W16" i="23"/>
  <c r="W30" i="23"/>
  <c r="W36" i="23"/>
  <c r="W68" i="23"/>
  <c r="W77" i="23"/>
  <c r="W15" i="23"/>
  <c r="W13" i="23"/>
  <c r="W47" i="23"/>
  <c r="W41" i="23"/>
  <c r="W64" i="23"/>
  <c r="W72" i="23"/>
  <c r="W58" i="23"/>
  <c r="W54" i="23"/>
  <c r="W37" i="23"/>
  <c r="W44" i="23"/>
  <c r="W84" i="23"/>
  <c r="W22" i="23"/>
  <c r="W61" i="23"/>
  <c r="W25" i="23"/>
  <c r="W27" i="23"/>
  <c r="G34" i="30"/>
  <c r="AH61" i="40"/>
  <c r="AH19" i="40"/>
  <c r="AH36" i="40"/>
  <c r="AH68" i="40"/>
  <c r="AH25" i="40"/>
  <c r="AH45" i="40"/>
  <c r="AH30" i="40"/>
  <c r="AH72" i="40"/>
  <c r="AH11" i="40"/>
  <c r="AH29" i="40"/>
  <c r="AH22" i="40"/>
  <c r="AH64" i="40"/>
  <c r="AH31" i="40"/>
  <c r="AH70" i="40"/>
  <c r="AH13" i="40"/>
  <c r="AH49" i="40"/>
  <c r="AH75" i="40"/>
  <c r="AH80" i="40"/>
  <c r="AH83" i="40"/>
  <c r="AH34" i="40"/>
  <c r="J46" i="18"/>
  <c r="M86" i="5"/>
  <c r="T86" i="5"/>
  <c r="U20" i="5"/>
  <c r="S86" i="18"/>
  <c r="Z20" i="18"/>
  <c r="O68" i="18"/>
  <c r="O18" i="18"/>
  <c r="O57" i="18"/>
  <c r="O35" i="18"/>
  <c r="O42" i="18"/>
  <c r="O24" i="18"/>
  <c r="O39" i="18"/>
  <c r="O19" i="18"/>
  <c r="O58" i="18"/>
  <c r="O81" i="18"/>
  <c r="O49" i="18"/>
  <c r="O82" i="18"/>
  <c r="O54" i="18"/>
  <c r="O48" i="18"/>
  <c r="O71" i="18"/>
  <c r="O16" i="18"/>
  <c r="O29" i="18"/>
  <c r="O79" i="18"/>
  <c r="O36" i="18"/>
  <c r="O40" i="18"/>
  <c r="O59" i="18"/>
  <c r="O83" i="18"/>
  <c r="G41" i="18"/>
  <c r="G66" i="18"/>
  <c r="G22" i="18"/>
  <c r="G55" i="18"/>
  <c r="N33" i="19"/>
  <c r="R33" i="19"/>
  <c r="G15" i="32"/>
  <c r="G17" i="32"/>
  <c r="L15" i="32"/>
  <c r="C16" i="32"/>
  <c r="C15" i="32"/>
  <c r="H35" i="32"/>
  <c r="H36" i="32"/>
  <c r="H34" i="32"/>
  <c r="I17" i="28"/>
  <c r="I15" i="28"/>
  <c r="G53" i="28"/>
  <c r="G54" i="28"/>
  <c r="G42" i="29"/>
  <c r="G74" i="29"/>
  <c r="G79" i="29"/>
  <c r="G20" i="29"/>
  <c r="G55" i="29"/>
  <c r="G46" i="29"/>
  <c r="G37" i="29"/>
  <c r="G56" i="29"/>
  <c r="G27" i="29"/>
  <c r="G21" i="29"/>
  <c r="G58" i="29"/>
  <c r="G25" i="29"/>
  <c r="G78" i="29"/>
  <c r="G36" i="29"/>
  <c r="G71" i="29"/>
  <c r="Q72" i="29"/>
  <c r="S72" i="29"/>
  <c r="W72" i="29"/>
  <c r="AA86" i="5"/>
  <c r="F20" i="18"/>
  <c r="J20" i="18"/>
  <c r="W60" i="18"/>
  <c r="W31" i="18"/>
  <c r="W26" i="18"/>
  <c r="W10" i="18"/>
  <c r="W77" i="18"/>
  <c r="W32" i="18"/>
  <c r="W27" i="18"/>
  <c r="W49" i="18"/>
  <c r="W38" i="18"/>
  <c r="W76" i="18"/>
  <c r="W12" i="18"/>
  <c r="W16" i="18"/>
  <c r="W84" i="18"/>
  <c r="W44" i="18"/>
  <c r="W24" i="18"/>
  <c r="W66" i="18"/>
  <c r="W63" i="18"/>
  <c r="W37" i="18"/>
  <c r="W80" i="18"/>
  <c r="W73" i="18"/>
  <c r="Z73" i="18" s="1"/>
  <c r="W14" i="18"/>
  <c r="W52" i="18"/>
  <c r="W39" i="18"/>
  <c r="W65" i="18"/>
  <c r="W23" i="18"/>
  <c r="W18" i="18"/>
  <c r="W85" i="18"/>
  <c r="Z85" i="18" s="1"/>
  <c r="W54" i="18"/>
  <c r="W41" i="18"/>
  <c r="W46" i="18"/>
  <c r="W48" i="18"/>
  <c r="W83" i="18"/>
  <c r="W72" i="18"/>
  <c r="W61" i="18"/>
  <c r="W74" i="18"/>
  <c r="Z74" i="18" s="1"/>
  <c r="W50" i="18"/>
  <c r="W25" i="18"/>
  <c r="W69" i="18"/>
  <c r="W51" i="18"/>
  <c r="W33" i="18"/>
  <c r="W9" i="18"/>
  <c r="W45" i="18"/>
  <c r="W62" i="18"/>
  <c r="W40" i="18"/>
  <c r="W68" i="18"/>
  <c r="W35" i="18"/>
  <c r="W29" i="18"/>
  <c r="W21" i="18"/>
  <c r="W22" i="18"/>
  <c r="W19" i="18"/>
  <c r="W55" i="18"/>
  <c r="W15" i="18"/>
  <c r="W11" i="18"/>
  <c r="W17" i="18"/>
  <c r="W81" i="18"/>
  <c r="W20" i="18"/>
  <c r="W53" i="18"/>
  <c r="W47" i="18"/>
  <c r="W43" i="18"/>
  <c r="H16" i="32"/>
  <c r="H15" i="32"/>
  <c r="K15" i="32"/>
  <c r="K16" i="32"/>
  <c r="K17" i="32"/>
  <c r="F34" i="32"/>
  <c r="I34" i="32"/>
  <c r="I35" i="32"/>
  <c r="L36" i="32"/>
  <c r="L34" i="32"/>
  <c r="L35" i="32"/>
  <c r="N46" i="22"/>
  <c r="R46" i="22"/>
  <c r="F46" i="5"/>
  <c r="J46" i="5"/>
  <c r="S86" i="5"/>
  <c r="U72" i="5"/>
  <c r="N72" i="5"/>
  <c r="R72" i="5"/>
  <c r="D86" i="19"/>
  <c r="D16" i="32"/>
  <c r="I15" i="32"/>
  <c r="I16" i="32"/>
  <c r="I17" i="32"/>
  <c r="C35" i="32"/>
  <c r="K36" i="32"/>
  <c r="G36" i="32"/>
  <c r="E86" i="22"/>
  <c r="I15" i="12"/>
  <c r="I16" i="12"/>
  <c r="M15" i="12"/>
  <c r="M17" i="12"/>
  <c r="J16" i="31"/>
  <c r="J17" i="31"/>
  <c r="G15" i="31"/>
  <c r="M36" i="31"/>
  <c r="M35" i="31"/>
  <c r="C36" i="31"/>
  <c r="C34" i="31"/>
  <c r="C35" i="31"/>
  <c r="K36" i="31"/>
  <c r="K35" i="31"/>
  <c r="D36" i="31"/>
  <c r="B53" i="31"/>
  <c r="L54" i="31"/>
  <c r="D54" i="31"/>
  <c r="H54" i="31"/>
  <c r="H53" i="31"/>
  <c r="C54" i="31"/>
  <c r="M17" i="30"/>
  <c r="M15" i="30"/>
  <c r="C36" i="30"/>
  <c r="C34" i="30"/>
  <c r="AF72" i="5"/>
  <c r="E86" i="5"/>
  <c r="U33" i="5"/>
  <c r="AB46" i="5"/>
  <c r="AF46" i="5"/>
  <c r="N46" i="18"/>
  <c r="R46" i="18"/>
  <c r="N72" i="18"/>
  <c r="R72" i="18"/>
  <c r="E17" i="32"/>
  <c r="E15" i="32"/>
  <c r="E16" i="32"/>
  <c r="J15" i="32"/>
  <c r="L86" i="22"/>
  <c r="V33" i="22"/>
  <c r="Z33" i="22"/>
  <c r="L86" i="23"/>
  <c r="E86" i="23"/>
  <c r="Z33" i="23"/>
  <c r="V33" i="23"/>
  <c r="F59" i="23"/>
  <c r="J59" i="23"/>
  <c r="F72" i="26"/>
  <c r="J72" i="26"/>
  <c r="F15" i="28"/>
  <c r="F17" i="28"/>
  <c r="C86" i="22"/>
  <c r="F86" i="22" s="1"/>
  <c r="M86" i="23"/>
  <c r="K86" i="23"/>
  <c r="N86" i="23" s="1"/>
  <c r="B36" i="28"/>
  <c r="F36" i="28"/>
  <c r="F35" i="28"/>
  <c r="M36" i="28"/>
  <c r="M35" i="28"/>
  <c r="K17" i="31"/>
  <c r="H15" i="31"/>
  <c r="H16" i="31"/>
  <c r="L16" i="31"/>
  <c r="G35" i="31"/>
  <c r="H17" i="30"/>
  <c r="H16" i="30"/>
  <c r="H15" i="30"/>
  <c r="K86" i="22"/>
  <c r="F17" i="31"/>
  <c r="F16" i="31"/>
  <c r="E15" i="12"/>
  <c r="E34" i="12"/>
  <c r="H36" i="12"/>
  <c r="K34" i="12"/>
  <c r="G54" i="12"/>
  <c r="M55" i="12"/>
  <c r="C86" i="26"/>
  <c r="F86" i="26" s="1"/>
  <c r="L86" i="26"/>
  <c r="D36" i="28"/>
  <c r="D35" i="28"/>
  <c r="H35" i="28"/>
  <c r="H36" i="28"/>
  <c r="C55" i="28"/>
  <c r="C54" i="28"/>
  <c r="K55" i="28"/>
  <c r="L86" i="29"/>
  <c r="C16" i="31"/>
  <c r="J36" i="31"/>
  <c r="G36" i="31"/>
  <c r="G34" i="31"/>
  <c r="M53" i="31"/>
  <c r="D17" i="30"/>
  <c r="G17" i="30"/>
  <c r="C35" i="30"/>
  <c r="T86" i="22"/>
  <c r="F36" i="12"/>
  <c r="I34" i="28"/>
  <c r="D86" i="29"/>
  <c r="R86" i="29"/>
  <c r="L34" i="31"/>
  <c r="J15" i="30"/>
  <c r="S86" i="33"/>
  <c r="V86" i="33" s="1"/>
  <c r="V20" i="33"/>
  <c r="F46" i="33"/>
  <c r="J46" i="33"/>
  <c r="N59" i="33"/>
  <c r="R59" i="33"/>
  <c r="V72" i="33"/>
  <c r="Z72" i="33"/>
  <c r="F86" i="34"/>
  <c r="G46" i="34"/>
  <c r="G25" i="34"/>
  <c r="N33" i="34"/>
  <c r="R33" i="34"/>
  <c r="V46" i="34"/>
  <c r="Z46" i="34"/>
  <c r="F72" i="34"/>
  <c r="J72" i="34"/>
  <c r="F20" i="35"/>
  <c r="C86" i="35"/>
  <c r="F86" i="35" s="1"/>
  <c r="W81" i="35"/>
  <c r="W61" i="35"/>
  <c r="W51" i="35"/>
  <c r="W38" i="35"/>
  <c r="W20" i="35"/>
  <c r="W35" i="35"/>
  <c r="W44" i="35"/>
  <c r="W82" i="35"/>
  <c r="W65" i="35"/>
  <c r="W11" i="35"/>
  <c r="W23" i="35"/>
  <c r="W40" i="35"/>
  <c r="W17" i="35"/>
  <c r="W34" i="35"/>
  <c r="W45" i="35"/>
  <c r="W27" i="35"/>
  <c r="W22" i="35"/>
  <c r="W71" i="35"/>
  <c r="W54" i="35"/>
  <c r="W83" i="35"/>
  <c r="W60" i="35"/>
  <c r="E33" i="40"/>
  <c r="C86" i="40"/>
  <c r="I33" i="40"/>
  <c r="BW20" i="41"/>
  <c r="CA20" i="41"/>
  <c r="BP46" i="41"/>
  <c r="BT46" i="41"/>
  <c r="L15" i="28"/>
  <c r="E54" i="28"/>
  <c r="J34" i="31"/>
  <c r="S46" i="29"/>
  <c r="D86" i="26"/>
  <c r="M86" i="26"/>
  <c r="J20" i="35"/>
  <c r="W78" i="35"/>
  <c r="W48" i="35"/>
  <c r="W19" i="35"/>
  <c r="W73" i="35"/>
  <c r="W36" i="35"/>
  <c r="W14" i="35"/>
  <c r="W70" i="35"/>
  <c r="W10" i="35"/>
  <c r="W25" i="35"/>
  <c r="G62" i="34"/>
  <c r="G77" i="34"/>
  <c r="G16" i="34"/>
  <c r="J20" i="34"/>
  <c r="BJ37" i="40"/>
  <c r="BJ22" i="40"/>
  <c r="BJ8" i="40"/>
  <c r="K86" i="33"/>
  <c r="N86" i="33" s="1"/>
  <c r="R20" i="33"/>
  <c r="N20" i="33"/>
  <c r="V33" i="33"/>
  <c r="Z33" i="33"/>
  <c r="D86" i="34"/>
  <c r="D86" i="40"/>
  <c r="BM85" i="41"/>
  <c r="BI85" i="41"/>
  <c r="E86" i="26"/>
  <c r="S86" i="26"/>
  <c r="K86" i="29"/>
  <c r="W52" i="35"/>
  <c r="W30" i="35"/>
  <c r="BJ54" i="40"/>
  <c r="BJ53" i="40"/>
  <c r="G24" i="34"/>
  <c r="G78" i="34"/>
  <c r="S86" i="34"/>
  <c r="W63" i="35"/>
  <c r="W33" i="35"/>
  <c r="W43" i="35"/>
  <c r="W55" i="35"/>
  <c r="W9" i="35"/>
  <c r="W69" i="35"/>
  <c r="W68" i="35"/>
  <c r="W53" i="35"/>
  <c r="BJ38" i="40"/>
  <c r="BJ21" i="40"/>
  <c r="F20" i="34"/>
  <c r="AS86" i="40"/>
  <c r="M86" i="33"/>
  <c r="F33" i="33"/>
  <c r="J33" i="33"/>
  <c r="N46" i="33"/>
  <c r="R46" i="33"/>
  <c r="K86" i="34"/>
  <c r="O40" i="34" s="1"/>
  <c r="T86" i="35"/>
  <c r="L20" i="40"/>
  <c r="J86" i="40"/>
  <c r="P20" i="40"/>
  <c r="C86" i="33"/>
  <c r="J20" i="33"/>
  <c r="U86" i="33"/>
  <c r="R33" i="33"/>
  <c r="N33" i="33"/>
  <c r="V46" i="33"/>
  <c r="Z46" i="33"/>
  <c r="G65" i="34"/>
  <c r="G13" i="34"/>
  <c r="G18" i="34"/>
  <c r="G19" i="34"/>
  <c r="G53" i="34"/>
  <c r="G43" i="34"/>
  <c r="G51" i="34"/>
  <c r="F46" i="34"/>
  <c r="J46" i="34"/>
  <c r="N59" i="34"/>
  <c r="R59" i="34"/>
  <c r="M86" i="35"/>
  <c r="BJ39" i="40"/>
  <c r="BJ71" i="40"/>
  <c r="BJ24" i="40"/>
  <c r="BJ56" i="40"/>
  <c r="BJ23" i="40"/>
  <c r="BJ55" i="40"/>
  <c r="BI86" i="40"/>
  <c r="BJ40" i="40"/>
  <c r="BJ72" i="40"/>
  <c r="AU20" i="41"/>
  <c r="AY20" i="41"/>
  <c r="BB33" i="41"/>
  <c r="BF33" i="41"/>
  <c r="AU59" i="41"/>
  <c r="AY59" i="41"/>
  <c r="AN85" i="41"/>
  <c r="AR85" i="41"/>
  <c r="I59" i="41"/>
  <c r="E59" i="41"/>
  <c r="E86" i="35"/>
  <c r="BM20" i="41"/>
  <c r="BG86" i="41"/>
  <c r="S46" i="41"/>
  <c r="Q86" i="41"/>
  <c r="R72" i="33"/>
  <c r="I20" i="40"/>
  <c r="O25" i="34"/>
  <c r="O13" i="34"/>
  <c r="O26" i="34"/>
  <c r="O73" i="34"/>
  <c r="O57" i="34"/>
  <c r="J33" i="34"/>
  <c r="AK20" i="40"/>
  <c r="BT59" i="40"/>
  <c r="L46" i="40"/>
  <c r="BN86" i="40"/>
  <c r="T86" i="34"/>
  <c r="J86" i="41"/>
  <c r="AL86" i="41"/>
  <c r="CH46" i="41"/>
  <c r="BH86" i="41"/>
  <c r="AK46" i="41"/>
  <c r="AG46" i="41"/>
  <c r="AE86" i="41"/>
  <c r="I85" i="41"/>
  <c r="E85" i="41"/>
  <c r="AZ86" i="40"/>
  <c r="AG85" i="40"/>
  <c r="T86" i="33"/>
  <c r="D86" i="35"/>
  <c r="R86" i="40"/>
  <c r="T35" i="40" s="1"/>
  <c r="BF85" i="41"/>
  <c r="BI20" i="41"/>
  <c r="BP20" i="41"/>
  <c r="BN86" i="41"/>
  <c r="I33" i="41"/>
  <c r="E33" i="41"/>
  <c r="AR33" i="41"/>
  <c r="W46" i="41"/>
  <c r="BM59" i="41"/>
  <c r="BI59" i="41"/>
  <c r="P72" i="41"/>
  <c r="CA72" i="41"/>
  <c r="BP86" i="41" l="1"/>
  <c r="BQ84" i="41"/>
  <c r="BQ80" i="41"/>
  <c r="BQ76" i="41"/>
  <c r="BQ72" i="41"/>
  <c r="BQ68" i="41"/>
  <c r="BQ64" i="41"/>
  <c r="BQ60" i="41"/>
  <c r="BQ56" i="41"/>
  <c r="BQ52" i="41"/>
  <c r="BQ48" i="41"/>
  <c r="BQ44" i="41"/>
  <c r="BQ40" i="41"/>
  <c r="BQ36" i="41"/>
  <c r="BQ32" i="41"/>
  <c r="BQ28" i="41"/>
  <c r="BQ24" i="41"/>
  <c r="BQ20" i="41"/>
  <c r="BQ12" i="41"/>
  <c r="BQ19" i="41"/>
  <c r="BQ9" i="41"/>
  <c r="BQ82" i="41"/>
  <c r="BQ78" i="41"/>
  <c r="BQ74" i="41"/>
  <c r="BQ70" i="41"/>
  <c r="BQ66" i="41"/>
  <c r="BQ62" i="41"/>
  <c r="BQ58" i="41"/>
  <c r="BQ54" i="41"/>
  <c r="BQ50" i="41"/>
  <c r="BQ46" i="41"/>
  <c r="BQ42" i="41"/>
  <c r="BQ38" i="41"/>
  <c r="BQ34" i="41"/>
  <c r="BQ30" i="41"/>
  <c r="BQ26" i="41"/>
  <c r="BQ22" i="41"/>
  <c r="BQ16" i="41"/>
  <c r="BQ10" i="41"/>
  <c r="BQ15" i="41"/>
  <c r="BQ79" i="41"/>
  <c r="BQ71" i="41"/>
  <c r="BQ63" i="41"/>
  <c r="BQ55" i="41"/>
  <c r="BQ47" i="41"/>
  <c r="BQ39" i="41"/>
  <c r="BQ31" i="41"/>
  <c r="BQ23" i="41"/>
  <c r="BQ11" i="41"/>
  <c r="BQ85" i="41"/>
  <c r="BQ77" i="41"/>
  <c r="BQ69" i="41"/>
  <c r="BQ61" i="41"/>
  <c r="BQ53" i="41"/>
  <c r="BQ45" i="41"/>
  <c r="BQ37" i="41"/>
  <c r="BQ29" i="41"/>
  <c r="BQ8" i="41"/>
  <c r="BQ21" i="41"/>
  <c r="BQ83" i="41"/>
  <c r="BQ75" i="41"/>
  <c r="BQ67" i="41"/>
  <c r="BQ59" i="41"/>
  <c r="BQ51" i="41"/>
  <c r="BQ43" i="41"/>
  <c r="BQ35" i="41"/>
  <c r="BQ27" i="41"/>
  <c r="BQ18" i="41"/>
  <c r="BQ17" i="41"/>
  <c r="BQ81" i="41"/>
  <c r="BQ73" i="41"/>
  <c r="BQ65" i="41"/>
  <c r="BQ57" i="41"/>
  <c r="BQ49" i="41"/>
  <c r="BQ41" i="41"/>
  <c r="BQ33" i="41"/>
  <c r="BQ25" i="41"/>
  <c r="BQ14" i="41"/>
  <c r="BQ13" i="41"/>
  <c r="BC64" i="40"/>
  <c r="BC36" i="40"/>
  <c r="BC60" i="40"/>
  <c r="BC54" i="40"/>
  <c r="BC24" i="40"/>
  <c r="BC79" i="40"/>
  <c r="BC41" i="40"/>
  <c r="BC58" i="40"/>
  <c r="BC15" i="40"/>
  <c r="BC26" i="40"/>
  <c r="BC37" i="40"/>
  <c r="BC39" i="40"/>
  <c r="BC72" i="40"/>
  <c r="BC84" i="40"/>
  <c r="BC68" i="40"/>
  <c r="BC46" i="40"/>
  <c r="BC55" i="40"/>
  <c r="BC51" i="40"/>
  <c r="BC74" i="40"/>
  <c r="BC18" i="40"/>
  <c r="BC57" i="40"/>
  <c r="BC44" i="40"/>
  <c r="BC28" i="40"/>
  <c r="BC49" i="40"/>
  <c r="BC34" i="40"/>
  <c r="BC42" i="40"/>
  <c r="BC40" i="40"/>
  <c r="BC56" i="40"/>
  <c r="BC73" i="40"/>
  <c r="BC43" i="40"/>
  <c r="BC20" i="40"/>
  <c r="BC45" i="40"/>
  <c r="BC23" i="40"/>
  <c r="BC61" i="40"/>
  <c r="BC31" i="40"/>
  <c r="BC8" i="40"/>
  <c r="BB86" i="40"/>
  <c r="BC59" i="40"/>
  <c r="BC81" i="40"/>
  <c r="BC22" i="40"/>
  <c r="BC71" i="40"/>
  <c r="BC52" i="40"/>
  <c r="BC65" i="40"/>
  <c r="BC47" i="40"/>
  <c r="BC69" i="40"/>
  <c r="BC77" i="40"/>
  <c r="BC32" i="40"/>
  <c r="BC70" i="40"/>
  <c r="BC48" i="40"/>
  <c r="BC19" i="40"/>
  <c r="BC14" i="40"/>
  <c r="BC63" i="40"/>
  <c r="BC25" i="40"/>
  <c r="BC21" i="40"/>
  <c r="BC76" i="40"/>
  <c r="BC85" i="40"/>
  <c r="BC29" i="40"/>
  <c r="BC78" i="40"/>
  <c r="BC27" i="40"/>
  <c r="BC33" i="40"/>
  <c r="BC53" i="40"/>
  <c r="BC12" i="40"/>
  <c r="BC9" i="40"/>
  <c r="BC83" i="40"/>
  <c r="BC17" i="40"/>
  <c r="BC11" i="40"/>
  <c r="BC82" i="40"/>
  <c r="BC35" i="40"/>
  <c r="BC30" i="40"/>
  <c r="BC67" i="40"/>
  <c r="BC66" i="40"/>
  <c r="BC50" i="40"/>
  <c r="BC75" i="40"/>
  <c r="BC13" i="40"/>
  <c r="BC80" i="40"/>
  <c r="BC10" i="40"/>
  <c r="BC38" i="40"/>
  <c r="BC16" i="40"/>
  <c r="BC62" i="40"/>
  <c r="G25" i="35"/>
  <c r="G50" i="35"/>
  <c r="G53" i="35"/>
  <c r="G22" i="35"/>
  <c r="G14" i="35"/>
  <c r="G35" i="35"/>
  <c r="G60" i="35"/>
  <c r="G19" i="35"/>
  <c r="G77" i="35"/>
  <c r="G71" i="35"/>
  <c r="G83" i="35"/>
  <c r="G41" i="35"/>
  <c r="G79" i="35"/>
  <c r="G67" i="35"/>
  <c r="G73" i="35"/>
  <c r="G54" i="35"/>
  <c r="G20" i="35"/>
  <c r="G10" i="35"/>
  <c r="G23" i="35"/>
  <c r="G42" i="35"/>
  <c r="G30" i="35"/>
  <c r="G55" i="35"/>
  <c r="G78" i="35"/>
  <c r="G81" i="35"/>
  <c r="G44" i="35"/>
  <c r="G74" i="35"/>
  <c r="G38" i="35"/>
  <c r="G34" i="35"/>
  <c r="G28" i="35"/>
  <c r="G24" i="35"/>
  <c r="G82" i="35"/>
  <c r="G64" i="35"/>
  <c r="G70" i="35"/>
  <c r="G29" i="35"/>
  <c r="G72" i="35"/>
  <c r="G80" i="35"/>
  <c r="G32" i="35"/>
  <c r="G49" i="35"/>
  <c r="G65" i="35"/>
  <c r="G13" i="35"/>
  <c r="G68" i="35"/>
  <c r="G40" i="35"/>
  <c r="G51" i="35"/>
  <c r="G85" i="35"/>
  <c r="G9" i="35"/>
  <c r="G39" i="35"/>
  <c r="G57" i="35"/>
  <c r="G33" i="35"/>
  <c r="G69" i="35"/>
  <c r="G62" i="35"/>
  <c r="G21" i="35"/>
  <c r="G59" i="35"/>
  <c r="G47" i="35"/>
  <c r="G27" i="35"/>
  <c r="G31" i="35"/>
  <c r="G46" i="35"/>
  <c r="G43" i="35"/>
  <c r="G16" i="35"/>
  <c r="G75" i="35"/>
  <c r="G56" i="35"/>
  <c r="G63" i="35"/>
  <c r="G66" i="35"/>
  <c r="G12" i="35"/>
  <c r="G45" i="35"/>
  <c r="G37" i="35"/>
  <c r="G52" i="35"/>
  <c r="G26" i="35"/>
  <c r="G8" i="35"/>
  <c r="G11" i="35"/>
  <c r="G36" i="35"/>
  <c r="G15" i="35"/>
  <c r="G48" i="35"/>
  <c r="G18" i="35"/>
  <c r="G76" i="35"/>
  <c r="G17" i="35"/>
  <c r="G61" i="35"/>
  <c r="G58" i="35"/>
  <c r="G84" i="35"/>
  <c r="O56" i="35"/>
  <c r="O17" i="35"/>
  <c r="O84" i="35"/>
  <c r="O69" i="35"/>
  <c r="O21" i="35"/>
  <c r="O45" i="35"/>
  <c r="O68" i="35"/>
  <c r="O73" i="35"/>
  <c r="O27" i="35"/>
  <c r="O79" i="35"/>
  <c r="O11" i="35"/>
  <c r="O18" i="35"/>
  <c r="O19" i="35"/>
  <c r="O13" i="35"/>
  <c r="O51" i="35"/>
  <c r="O16" i="35"/>
  <c r="O36" i="35"/>
  <c r="O38" i="35"/>
  <c r="O58" i="35"/>
  <c r="O60" i="35"/>
  <c r="O35" i="35"/>
  <c r="O28" i="35"/>
  <c r="O50" i="35"/>
  <c r="O20" i="35"/>
  <c r="O55" i="35"/>
  <c r="O29" i="35"/>
  <c r="O43" i="35"/>
  <c r="O41" i="35"/>
  <c r="O63" i="35"/>
  <c r="O76" i="35"/>
  <c r="O23" i="35"/>
  <c r="O22" i="35"/>
  <c r="O64" i="35"/>
  <c r="O78" i="35"/>
  <c r="O46" i="35"/>
  <c r="O49" i="35"/>
  <c r="O31" i="35"/>
  <c r="O40" i="35"/>
  <c r="O71" i="35"/>
  <c r="O30" i="35"/>
  <c r="O59" i="35"/>
  <c r="O25" i="35"/>
  <c r="O80" i="35"/>
  <c r="O47" i="35"/>
  <c r="O48" i="35"/>
  <c r="O15" i="35"/>
  <c r="O61" i="35"/>
  <c r="O81" i="35"/>
  <c r="O42" i="35"/>
  <c r="O54" i="35"/>
  <c r="O44" i="35"/>
  <c r="O70" i="35"/>
  <c r="O62" i="35"/>
  <c r="O10" i="35"/>
  <c r="O52" i="35"/>
  <c r="O53" i="35"/>
  <c r="O8" i="35"/>
  <c r="O75" i="35"/>
  <c r="O74" i="35"/>
  <c r="O66" i="35"/>
  <c r="O37" i="35"/>
  <c r="O72" i="35"/>
  <c r="O12" i="35"/>
  <c r="O83" i="35"/>
  <c r="O65" i="35"/>
  <c r="O33" i="35"/>
  <c r="O34" i="35"/>
  <c r="O24" i="35"/>
  <c r="O57" i="35"/>
  <c r="O82" i="35"/>
  <c r="O77" i="35"/>
  <c r="O14" i="35"/>
  <c r="O85" i="35"/>
  <c r="O39" i="35"/>
  <c r="O67" i="35"/>
  <c r="O32" i="35"/>
  <c r="O26" i="35"/>
  <c r="O9" i="35"/>
  <c r="W73" i="33"/>
  <c r="W42" i="33"/>
  <c r="W66" i="33"/>
  <c r="W45" i="33"/>
  <c r="W76" i="33"/>
  <c r="W18" i="33"/>
  <c r="W36" i="33"/>
  <c r="W34" i="33"/>
  <c r="W56" i="33"/>
  <c r="W37" i="33"/>
  <c r="W69" i="33"/>
  <c r="W78" i="33"/>
  <c r="W32" i="33"/>
  <c r="W52" i="33"/>
  <c r="W11" i="33"/>
  <c r="W33" i="33"/>
  <c r="W26" i="33"/>
  <c r="W75" i="33"/>
  <c r="W54" i="33"/>
  <c r="W59" i="33"/>
  <c r="W47" i="33"/>
  <c r="W79" i="33"/>
  <c r="W53" i="33"/>
  <c r="W46" i="33"/>
  <c r="W10" i="33"/>
  <c r="W35" i="33"/>
  <c r="W83" i="33"/>
  <c r="W67" i="33"/>
  <c r="W19" i="33"/>
  <c r="W55" i="33"/>
  <c r="W70" i="33"/>
  <c r="W82" i="33"/>
  <c r="W61" i="33"/>
  <c r="W80" i="33"/>
  <c r="W31" i="33"/>
  <c r="W58" i="33"/>
  <c r="W57" i="33"/>
  <c r="W74" i="33"/>
  <c r="W71" i="33"/>
  <c r="W25" i="33"/>
  <c r="W12" i="33"/>
  <c r="W13" i="33"/>
  <c r="W39" i="33"/>
  <c r="W20" i="33"/>
  <c r="W14" i="33"/>
  <c r="W44" i="33"/>
  <c r="W30" i="33"/>
  <c r="W22" i="33"/>
  <c r="W63" i="33"/>
  <c r="W28" i="33"/>
  <c r="W15" i="33"/>
  <c r="W51" i="33"/>
  <c r="W48" i="33"/>
  <c r="W81" i="33"/>
  <c r="W21" i="33"/>
  <c r="W40" i="33"/>
  <c r="W23" i="33"/>
  <c r="W41" i="33"/>
  <c r="W65" i="33"/>
  <c r="W9" i="33"/>
  <c r="W85" i="33"/>
  <c r="W24" i="33"/>
  <c r="W64" i="33"/>
  <c r="W62" i="33"/>
  <c r="W16" i="33"/>
  <c r="W29" i="33"/>
  <c r="W49" i="33"/>
  <c r="W38" i="33"/>
  <c r="W43" i="33"/>
  <c r="W77" i="33"/>
  <c r="W50" i="33"/>
  <c r="W60" i="33"/>
  <c r="W8" i="33"/>
  <c r="W68" i="33"/>
  <c r="W17" i="33"/>
  <c r="W72" i="33"/>
  <c r="W27" i="33"/>
  <c r="W84" i="33"/>
  <c r="S86" i="29"/>
  <c r="M86" i="29"/>
  <c r="G27" i="22"/>
  <c r="G42" i="22"/>
  <c r="G34" i="22"/>
  <c r="G60" i="22"/>
  <c r="G25" i="22"/>
  <c r="G18" i="22"/>
  <c r="G53" i="22"/>
  <c r="G12" i="22"/>
  <c r="G84" i="22"/>
  <c r="G23" i="22"/>
  <c r="G32" i="22"/>
  <c r="G46" i="22"/>
  <c r="G55" i="22"/>
  <c r="G74" i="22"/>
  <c r="G39" i="22"/>
  <c r="G19" i="22"/>
  <c r="G35" i="22"/>
  <c r="G78" i="22"/>
  <c r="G82" i="22"/>
  <c r="G52" i="22"/>
  <c r="G85" i="22"/>
  <c r="G80" i="22"/>
  <c r="G8" i="22"/>
  <c r="G51" i="22"/>
  <c r="G77" i="22"/>
  <c r="G68" i="22"/>
  <c r="G14" i="22"/>
  <c r="G83" i="22"/>
  <c r="G72" i="22"/>
  <c r="G65" i="22"/>
  <c r="G43" i="22"/>
  <c r="G67" i="22"/>
  <c r="G38" i="22"/>
  <c r="G57" i="22"/>
  <c r="G28" i="22"/>
  <c r="G71" i="22"/>
  <c r="G31" i="22"/>
  <c r="G62" i="22"/>
  <c r="G75" i="22"/>
  <c r="G76" i="22"/>
  <c r="G48" i="22"/>
  <c r="G58" i="22"/>
  <c r="G66" i="22"/>
  <c r="G50" i="22"/>
  <c r="G79" i="22"/>
  <c r="G33" i="22"/>
  <c r="G10" i="22"/>
  <c r="G21" i="22"/>
  <c r="G24" i="22"/>
  <c r="G13" i="22"/>
  <c r="G20" i="22"/>
  <c r="G81" i="22"/>
  <c r="G70" i="22"/>
  <c r="G26" i="22"/>
  <c r="G59" i="22"/>
  <c r="G64" i="22"/>
  <c r="G29" i="22"/>
  <c r="G15" i="22"/>
  <c r="G36" i="22"/>
  <c r="G54" i="22"/>
  <c r="G30" i="22"/>
  <c r="G47" i="22"/>
  <c r="G41" i="22"/>
  <c r="G73" i="22"/>
  <c r="G17" i="22"/>
  <c r="G22" i="22"/>
  <c r="G61" i="22"/>
  <c r="G9" i="22"/>
  <c r="G44" i="22"/>
  <c r="G11" i="22"/>
  <c r="G69" i="22"/>
  <c r="G37" i="22"/>
  <c r="G40" i="22"/>
  <c r="G56" i="22"/>
  <c r="G49" i="22"/>
  <c r="G63" i="22"/>
  <c r="G16" i="22"/>
  <c r="G45" i="22"/>
  <c r="T46" i="40"/>
  <c r="T64" i="40"/>
  <c r="T42" i="40"/>
  <c r="T32" i="40"/>
  <c r="L86" i="41"/>
  <c r="M82" i="41"/>
  <c r="M78" i="41"/>
  <c r="M74" i="41"/>
  <c r="M70" i="41"/>
  <c r="M66" i="41"/>
  <c r="M62" i="41"/>
  <c r="M58" i="41"/>
  <c r="M54" i="41"/>
  <c r="M50" i="41"/>
  <c r="M46" i="41"/>
  <c r="M42" i="41"/>
  <c r="M38" i="41"/>
  <c r="M34" i="41"/>
  <c r="M30" i="41"/>
  <c r="M26" i="41"/>
  <c r="M8" i="41"/>
  <c r="M16" i="41"/>
  <c r="M21" i="41"/>
  <c r="M13" i="41"/>
  <c r="M84" i="41"/>
  <c r="M80" i="41"/>
  <c r="M76" i="41"/>
  <c r="M72" i="41"/>
  <c r="M68" i="41"/>
  <c r="M64" i="41"/>
  <c r="M60" i="41"/>
  <c r="M56" i="41"/>
  <c r="M52" i="41"/>
  <c r="M48" i="41"/>
  <c r="M44" i="41"/>
  <c r="M40" i="41"/>
  <c r="M36" i="41"/>
  <c r="M32" i="41"/>
  <c r="M28" i="41"/>
  <c r="M24" i="41"/>
  <c r="M20" i="41"/>
  <c r="M12" i="41"/>
  <c r="M17" i="41"/>
  <c r="M9" i="41"/>
  <c r="M85" i="41"/>
  <c r="M77" i="41"/>
  <c r="M69" i="41"/>
  <c r="M61" i="41"/>
  <c r="M53" i="41"/>
  <c r="M45" i="41"/>
  <c r="M37" i="41"/>
  <c r="M29" i="41"/>
  <c r="M22" i="41"/>
  <c r="M19" i="41"/>
  <c r="M83" i="41"/>
  <c r="M75" i="41"/>
  <c r="M67" i="41"/>
  <c r="M59" i="41"/>
  <c r="M51" i="41"/>
  <c r="M43" i="41"/>
  <c r="M35" i="41"/>
  <c r="M27" i="41"/>
  <c r="M18" i="41"/>
  <c r="M15" i="41"/>
  <c r="M81" i="41"/>
  <c r="M73" i="41"/>
  <c r="M65" i="41"/>
  <c r="M57" i="41"/>
  <c r="M49" i="41"/>
  <c r="M41" i="41"/>
  <c r="M33" i="41"/>
  <c r="M25" i="41"/>
  <c r="M14" i="41"/>
  <c r="M10" i="41"/>
  <c r="M79" i="41"/>
  <c r="M71" i="41"/>
  <c r="M63" i="41"/>
  <c r="M55" i="41"/>
  <c r="M47" i="41"/>
  <c r="M39" i="41"/>
  <c r="M31" i="41"/>
  <c r="M23" i="41"/>
  <c r="M11" i="41"/>
  <c r="F10" i="40"/>
  <c r="F74" i="40"/>
  <c r="F57" i="40"/>
  <c r="F40" i="40"/>
  <c r="F27" i="40"/>
  <c r="F42" i="40"/>
  <c r="F25" i="40"/>
  <c r="F85" i="40"/>
  <c r="F72" i="40"/>
  <c r="F59" i="40"/>
  <c r="F53" i="40"/>
  <c r="F23" i="40"/>
  <c r="F70" i="40"/>
  <c r="F68" i="40"/>
  <c r="F21" i="40"/>
  <c r="F55" i="40"/>
  <c r="F8" i="40"/>
  <c r="F38" i="40"/>
  <c r="F36" i="40"/>
  <c r="F46" i="40"/>
  <c r="F29" i="40"/>
  <c r="F12" i="40"/>
  <c r="F76" i="40"/>
  <c r="F63" i="40"/>
  <c r="F50" i="40"/>
  <c r="F33" i="40"/>
  <c r="F16" i="40"/>
  <c r="F80" i="40"/>
  <c r="F67" i="40"/>
  <c r="F84" i="40"/>
  <c r="F37" i="40"/>
  <c r="F75" i="40"/>
  <c r="F24" i="40"/>
  <c r="F58" i="40"/>
  <c r="F14" i="40"/>
  <c r="F13" i="40"/>
  <c r="F28" i="40"/>
  <c r="F31" i="40"/>
  <c r="F34" i="40"/>
  <c r="F49" i="40"/>
  <c r="F48" i="40"/>
  <c r="F51" i="40"/>
  <c r="F52" i="40"/>
  <c r="F54" i="40"/>
  <c r="F73" i="40"/>
  <c r="F62" i="40"/>
  <c r="F61" i="40"/>
  <c r="F60" i="40"/>
  <c r="F79" i="40"/>
  <c r="F82" i="40"/>
  <c r="F81" i="40"/>
  <c r="F19" i="40"/>
  <c r="F71" i="40"/>
  <c r="F69" i="40"/>
  <c r="F11" i="40"/>
  <c r="F9" i="40"/>
  <c r="F77" i="40"/>
  <c r="F18" i="40"/>
  <c r="F32" i="40"/>
  <c r="F20" i="40"/>
  <c r="F41" i="40"/>
  <c r="F30" i="40"/>
  <c r="F44" i="40"/>
  <c r="F66" i="40"/>
  <c r="F64" i="40"/>
  <c r="F78" i="40"/>
  <c r="F15" i="40"/>
  <c r="F17" i="40"/>
  <c r="F35" i="40"/>
  <c r="F22" i="40"/>
  <c r="F43" i="40"/>
  <c r="F45" i="40"/>
  <c r="F47" i="40"/>
  <c r="F65" i="40"/>
  <c r="F83" i="40"/>
  <c r="F39" i="40"/>
  <c r="F56" i="40"/>
  <c r="F26" i="40"/>
  <c r="E86" i="40"/>
  <c r="T10" i="29"/>
  <c r="T30" i="29"/>
  <c r="T46" i="29"/>
  <c r="T62" i="29"/>
  <c r="T74" i="29"/>
  <c r="T13" i="29"/>
  <c r="T31" i="29"/>
  <c r="T47" i="29"/>
  <c r="T63" i="29"/>
  <c r="T14" i="29"/>
  <c r="T26" i="29"/>
  <c r="T42" i="29"/>
  <c r="T58" i="29"/>
  <c r="T76" i="29"/>
  <c r="T9" i="29"/>
  <c r="T27" i="29"/>
  <c r="T43" i="29"/>
  <c r="T59" i="29"/>
  <c r="T75" i="29"/>
  <c r="T22" i="29"/>
  <c r="T54" i="29"/>
  <c r="T82" i="29"/>
  <c r="T39" i="29"/>
  <c r="T71" i="29"/>
  <c r="T83" i="29"/>
  <c r="T18" i="29"/>
  <c r="T50" i="29"/>
  <c r="T84" i="29"/>
  <c r="T35" i="29"/>
  <c r="T67" i="29"/>
  <c r="T34" i="29"/>
  <c r="T19" i="29"/>
  <c r="T81" i="29"/>
  <c r="T32" i="29"/>
  <c r="T48" i="29"/>
  <c r="T64" i="29"/>
  <c r="T8" i="29"/>
  <c r="T85" i="29"/>
  <c r="T17" i="29"/>
  <c r="T33" i="29"/>
  <c r="T49" i="29"/>
  <c r="T65" i="29"/>
  <c r="T66" i="29"/>
  <c r="T51" i="29"/>
  <c r="T24" i="29"/>
  <c r="T40" i="29"/>
  <c r="T56" i="29"/>
  <c r="T72" i="29"/>
  <c r="T15" i="29"/>
  <c r="T16" i="29"/>
  <c r="T25" i="29"/>
  <c r="T41" i="29"/>
  <c r="T57" i="29"/>
  <c r="T73" i="29"/>
  <c r="T23" i="29"/>
  <c r="T36" i="29"/>
  <c r="T68" i="29"/>
  <c r="T12" i="29"/>
  <c r="T37" i="29"/>
  <c r="T69" i="29"/>
  <c r="T38" i="29"/>
  <c r="T20" i="29"/>
  <c r="T52" i="29"/>
  <c r="T11" i="29"/>
  <c r="T21" i="29"/>
  <c r="T53" i="29"/>
  <c r="T28" i="29"/>
  <c r="T77" i="29"/>
  <c r="T61" i="29"/>
  <c r="T44" i="29"/>
  <c r="T80" i="29"/>
  <c r="T79" i="29"/>
  <c r="T70" i="29"/>
  <c r="T60" i="29"/>
  <c r="T29" i="29"/>
  <c r="T55" i="29"/>
  <c r="T78" i="29"/>
  <c r="T45" i="29"/>
  <c r="G49" i="23"/>
  <c r="G78" i="23"/>
  <c r="G31" i="23"/>
  <c r="G8" i="23"/>
  <c r="G59" i="23"/>
  <c r="G65" i="23"/>
  <c r="G28" i="23"/>
  <c r="G44" i="23"/>
  <c r="G68" i="23"/>
  <c r="G62" i="23"/>
  <c r="G41" i="23"/>
  <c r="G81" i="23"/>
  <c r="G77" i="23"/>
  <c r="G25" i="23"/>
  <c r="G72" i="23"/>
  <c r="G69" i="23"/>
  <c r="G54" i="23"/>
  <c r="G46" i="23"/>
  <c r="G83" i="23"/>
  <c r="G55" i="23"/>
  <c r="G58" i="23"/>
  <c r="G67" i="23"/>
  <c r="G22" i="23"/>
  <c r="G37" i="23"/>
  <c r="G15" i="23"/>
  <c r="G23" i="23"/>
  <c r="G63" i="23"/>
  <c r="G33" i="23"/>
  <c r="G13" i="23"/>
  <c r="G40" i="23"/>
  <c r="G35" i="23"/>
  <c r="G38" i="23"/>
  <c r="G26" i="23"/>
  <c r="G21" i="23"/>
  <c r="G45" i="23"/>
  <c r="G84" i="23"/>
  <c r="G70" i="23"/>
  <c r="G27" i="23"/>
  <c r="G36" i="23"/>
  <c r="G10" i="23"/>
  <c r="G74" i="23"/>
  <c r="J74" i="23" s="1"/>
  <c r="G50" i="23"/>
  <c r="G79" i="23"/>
  <c r="G32" i="23"/>
  <c r="G14" i="23"/>
  <c r="G11" i="23"/>
  <c r="G80" i="23"/>
  <c r="G64" i="23"/>
  <c r="G29" i="23"/>
  <c r="G57" i="23"/>
  <c r="G61" i="23"/>
  <c r="G30" i="23"/>
  <c r="G60" i="23"/>
  <c r="G43" i="23"/>
  <c r="G39" i="23"/>
  <c r="G24" i="23"/>
  <c r="G52" i="23"/>
  <c r="G51" i="23"/>
  <c r="G85" i="23"/>
  <c r="J85" i="23" s="1"/>
  <c r="F86" i="23"/>
  <c r="G73" i="23"/>
  <c r="J73" i="23" s="1"/>
  <c r="G53" i="23"/>
  <c r="G16" i="23"/>
  <c r="G66" i="23"/>
  <c r="G19" i="23"/>
  <c r="G9" i="23"/>
  <c r="G34" i="23"/>
  <c r="G17" i="23"/>
  <c r="G20" i="23"/>
  <c r="G76" i="23"/>
  <c r="G82" i="23"/>
  <c r="G48" i="23"/>
  <c r="G56" i="23"/>
  <c r="G12" i="23"/>
  <c r="G71" i="23"/>
  <c r="G18" i="23"/>
  <c r="G47" i="23"/>
  <c r="G42" i="23"/>
  <c r="G75" i="23"/>
  <c r="G36" i="5"/>
  <c r="G72" i="5"/>
  <c r="G41" i="5"/>
  <c r="G57" i="5"/>
  <c r="G13" i="5"/>
  <c r="G62" i="5"/>
  <c r="G30" i="5"/>
  <c r="G47" i="5"/>
  <c r="G82" i="5"/>
  <c r="G27" i="5"/>
  <c r="G25" i="5"/>
  <c r="G31" i="5"/>
  <c r="G42" i="5"/>
  <c r="G10" i="5"/>
  <c r="G73" i="5"/>
  <c r="G83" i="5"/>
  <c r="G56" i="5"/>
  <c r="G24" i="5"/>
  <c r="G55" i="5"/>
  <c r="G44" i="5"/>
  <c r="G12" i="5"/>
  <c r="G49" i="5"/>
  <c r="G39" i="5"/>
  <c r="G37" i="5"/>
  <c r="G69" i="5"/>
  <c r="G54" i="5"/>
  <c r="G22" i="5"/>
  <c r="G23" i="5"/>
  <c r="G79" i="5"/>
  <c r="G71" i="5"/>
  <c r="G17" i="5"/>
  <c r="G66" i="5"/>
  <c r="G34" i="5"/>
  <c r="G67" i="5"/>
  <c r="G77" i="5"/>
  <c r="G80" i="5"/>
  <c r="G48" i="5"/>
  <c r="G16" i="5"/>
  <c r="G53" i="5"/>
  <c r="G28" i="5"/>
  <c r="G29" i="5"/>
  <c r="G46" i="5"/>
  <c r="G75" i="5"/>
  <c r="G61" i="5"/>
  <c r="G58" i="5"/>
  <c r="G35" i="5"/>
  <c r="G85" i="5"/>
  <c r="G8" i="5"/>
  <c r="G60" i="5"/>
  <c r="G59" i="5"/>
  <c r="G15" i="5"/>
  <c r="G51" i="5"/>
  <c r="G14" i="5"/>
  <c r="G76" i="5"/>
  <c r="G9" i="5"/>
  <c r="G26" i="5"/>
  <c r="G84" i="5"/>
  <c r="G40" i="5"/>
  <c r="G45" i="5"/>
  <c r="G38" i="5"/>
  <c r="G33" i="5"/>
  <c r="G11" i="5"/>
  <c r="G68" i="5"/>
  <c r="G20" i="5"/>
  <c r="G21" i="5"/>
  <c r="G78" i="5"/>
  <c r="G50" i="5"/>
  <c r="G64" i="5"/>
  <c r="G43" i="5"/>
  <c r="G32" i="5"/>
  <c r="G65" i="5"/>
  <c r="G63" i="5"/>
  <c r="G81" i="5"/>
  <c r="G19" i="5"/>
  <c r="G18" i="5"/>
  <c r="G52" i="5"/>
  <c r="G70" i="5"/>
  <c r="G74" i="5"/>
  <c r="O53" i="34"/>
  <c r="BI86" i="41"/>
  <c r="BJ81" i="41"/>
  <c r="BJ77" i="41"/>
  <c r="BJ73" i="41"/>
  <c r="BJ68" i="41"/>
  <c r="BJ64" i="41"/>
  <c r="BJ60" i="41"/>
  <c r="BJ55" i="41"/>
  <c r="BJ51" i="41"/>
  <c r="BJ47" i="41"/>
  <c r="BJ42" i="41"/>
  <c r="BJ38" i="41"/>
  <c r="BJ34" i="41"/>
  <c r="BJ29" i="41"/>
  <c r="BJ25" i="41"/>
  <c r="BJ21" i="41"/>
  <c r="BJ16" i="41"/>
  <c r="BJ20" i="41"/>
  <c r="BJ46" i="41"/>
  <c r="BJ10" i="41"/>
  <c r="BJ83" i="41"/>
  <c r="BJ79" i="41"/>
  <c r="BJ75" i="41"/>
  <c r="BJ70" i="41"/>
  <c r="BJ66" i="41"/>
  <c r="BJ62" i="41"/>
  <c r="BJ57" i="41"/>
  <c r="BJ53" i="41"/>
  <c r="BJ49" i="41"/>
  <c r="BJ44" i="41"/>
  <c r="BJ40" i="41"/>
  <c r="BJ36" i="41"/>
  <c r="BJ31" i="41"/>
  <c r="BJ27" i="41"/>
  <c r="BJ23" i="41"/>
  <c r="BJ18" i="41"/>
  <c r="BJ14" i="41"/>
  <c r="BJ72" i="41"/>
  <c r="BJ12" i="41"/>
  <c r="BJ8" i="41"/>
  <c r="BJ78" i="41"/>
  <c r="BJ69" i="41"/>
  <c r="BJ61" i="41"/>
  <c r="BJ52" i="41"/>
  <c r="BJ43" i="41"/>
  <c r="BJ35" i="41"/>
  <c r="BJ26" i="41"/>
  <c r="BJ17" i="41"/>
  <c r="BJ59" i="41"/>
  <c r="BJ84" i="41"/>
  <c r="BJ76" i="41"/>
  <c r="BJ67" i="41"/>
  <c r="BJ58" i="41"/>
  <c r="BJ50" i="41"/>
  <c r="BJ41" i="41"/>
  <c r="BJ32" i="41"/>
  <c r="BJ24" i="41"/>
  <c r="BJ15" i="41"/>
  <c r="BJ33" i="41"/>
  <c r="BJ82" i="41"/>
  <c r="BJ74" i="41"/>
  <c r="BJ65" i="41"/>
  <c r="BJ56" i="41"/>
  <c r="BJ48" i="41"/>
  <c r="BJ39" i="41"/>
  <c r="BJ30" i="41"/>
  <c r="BJ22" i="41"/>
  <c r="BJ13" i="41"/>
  <c r="BJ11" i="41"/>
  <c r="BJ80" i="41"/>
  <c r="BJ71" i="41"/>
  <c r="BJ63" i="41"/>
  <c r="BJ54" i="41"/>
  <c r="BJ45" i="41"/>
  <c r="BJ37" i="41"/>
  <c r="BJ28" i="41"/>
  <c r="BJ19" i="41"/>
  <c r="BJ85" i="41"/>
  <c r="BJ9" i="41"/>
  <c r="G12" i="33"/>
  <c r="G72" i="33"/>
  <c r="G83" i="33"/>
  <c r="G62" i="33"/>
  <c r="G14" i="33"/>
  <c r="G55" i="33"/>
  <c r="G70" i="33"/>
  <c r="G53" i="33"/>
  <c r="G45" i="33"/>
  <c r="G15" i="33"/>
  <c r="G19" i="33"/>
  <c r="G24" i="33"/>
  <c r="G41" i="33"/>
  <c r="G67" i="33"/>
  <c r="G28" i="33"/>
  <c r="G77" i="33"/>
  <c r="G32" i="33"/>
  <c r="G10" i="33"/>
  <c r="G16" i="33"/>
  <c r="F86" i="33"/>
  <c r="G56" i="33"/>
  <c r="G48" i="33"/>
  <c r="G8" i="33"/>
  <c r="G35" i="33"/>
  <c r="G47" i="33"/>
  <c r="G57" i="33"/>
  <c r="G80" i="33"/>
  <c r="G23" i="33"/>
  <c r="G60" i="33"/>
  <c r="G44" i="33"/>
  <c r="G71" i="33"/>
  <c r="G9" i="33"/>
  <c r="G26" i="33"/>
  <c r="G59" i="33"/>
  <c r="G78" i="33"/>
  <c r="G51" i="33"/>
  <c r="G65" i="33"/>
  <c r="G22" i="33"/>
  <c r="G30" i="33"/>
  <c r="G25" i="33"/>
  <c r="G50" i="33"/>
  <c r="G38" i="33"/>
  <c r="G46" i="33"/>
  <c r="G84" i="33"/>
  <c r="G37" i="33"/>
  <c r="G58" i="33"/>
  <c r="G34" i="33"/>
  <c r="G29" i="33"/>
  <c r="G66" i="33"/>
  <c r="G69" i="33"/>
  <c r="G61" i="33"/>
  <c r="G39" i="33"/>
  <c r="G36" i="33"/>
  <c r="G31" i="33"/>
  <c r="G21" i="33"/>
  <c r="G74" i="33"/>
  <c r="G11" i="33"/>
  <c r="G27" i="33"/>
  <c r="G85" i="33"/>
  <c r="G18" i="33"/>
  <c r="G82" i="33"/>
  <c r="G68" i="33"/>
  <c r="G75" i="33"/>
  <c r="G43" i="33"/>
  <c r="G33" i="33"/>
  <c r="G17" i="33"/>
  <c r="G42" i="33"/>
  <c r="G40" i="33"/>
  <c r="G76" i="33"/>
  <c r="G13" i="33"/>
  <c r="G79" i="33"/>
  <c r="G63" i="33"/>
  <c r="G64" i="33"/>
  <c r="G73" i="33"/>
  <c r="G52" i="33"/>
  <c r="G81" i="33"/>
  <c r="G54" i="33"/>
  <c r="G49" i="33"/>
  <c r="G20" i="33"/>
  <c r="G28" i="26"/>
  <c r="G12" i="26"/>
  <c r="G81" i="26"/>
  <c r="G16" i="26"/>
  <c r="G56" i="26"/>
  <c r="G77" i="26"/>
  <c r="G66" i="26"/>
  <c r="G79" i="26"/>
  <c r="G47" i="26"/>
  <c r="G26" i="26"/>
  <c r="G22" i="26"/>
  <c r="G68" i="26"/>
  <c r="G84" i="26"/>
  <c r="G17" i="26"/>
  <c r="G50" i="26"/>
  <c r="G24" i="26"/>
  <c r="G13" i="26"/>
  <c r="G21" i="26"/>
  <c r="G59" i="26"/>
  <c r="G51" i="26"/>
  <c r="G38" i="26"/>
  <c r="G35" i="26"/>
  <c r="G30" i="26"/>
  <c r="G31" i="26"/>
  <c r="G83" i="26"/>
  <c r="G80" i="26"/>
  <c r="G76" i="26"/>
  <c r="G18" i="26"/>
  <c r="G23" i="26"/>
  <c r="G69" i="26"/>
  <c r="G10" i="26"/>
  <c r="G54" i="26"/>
  <c r="G11" i="26"/>
  <c r="G40" i="26"/>
  <c r="G19" i="26"/>
  <c r="G33" i="26"/>
  <c r="G78" i="26"/>
  <c r="G42" i="26"/>
  <c r="G20" i="26"/>
  <c r="G58" i="26"/>
  <c r="G39" i="26"/>
  <c r="G64" i="26"/>
  <c r="G49" i="26"/>
  <c r="G32" i="26"/>
  <c r="G52" i="26"/>
  <c r="G61" i="26"/>
  <c r="G9" i="26"/>
  <c r="G60" i="26"/>
  <c r="G46" i="26"/>
  <c r="G85" i="26"/>
  <c r="G67" i="26"/>
  <c r="G36" i="26"/>
  <c r="G15" i="26"/>
  <c r="G27" i="26"/>
  <c r="G41" i="26"/>
  <c r="G70" i="26"/>
  <c r="G37" i="26"/>
  <c r="G53" i="26"/>
  <c r="G57" i="26"/>
  <c r="G48" i="26"/>
  <c r="G14" i="26"/>
  <c r="G73" i="26"/>
  <c r="G29" i="26"/>
  <c r="G8" i="26"/>
  <c r="G65" i="26"/>
  <c r="G72" i="26"/>
  <c r="G55" i="26"/>
  <c r="G25" i="26"/>
  <c r="G71" i="26"/>
  <c r="G63" i="26"/>
  <c r="G75" i="26"/>
  <c r="G45" i="26"/>
  <c r="G43" i="26"/>
  <c r="G62" i="26"/>
  <c r="G44" i="26"/>
  <c r="G82" i="26"/>
  <c r="G74" i="26"/>
  <c r="G34" i="26"/>
  <c r="O55" i="26"/>
  <c r="O76" i="26"/>
  <c r="O47" i="26"/>
  <c r="O29" i="26"/>
  <c r="O80" i="26"/>
  <c r="O40" i="26"/>
  <c r="O27" i="26"/>
  <c r="O71" i="26"/>
  <c r="O41" i="26"/>
  <c r="O15" i="26"/>
  <c r="O48" i="26"/>
  <c r="O22" i="26"/>
  <c r="O42" i="26"/>
  <c r="O12" i="26"/>
  <c r="O60" i="26"/>
  <c r="O53" i="26"/>
  <c r="O77" i="26"/>
  <c r="O61" i="26"/>
  <c r="O73" i="26"/>
  <c r="O65" i="26"/>
  <c r="O32" i="26"/>
  <c r="O24" i="26"/>
  <c r="O9" i="26"/>
  <c r="O31" i="26"/>
  <c r="O64" i="26"/>
  <c r="O23" i="26"/>
  <c r="O75" i="26"/>
  <c r="O54" i="26"/>
  <c r="O33" i="26"/>
  <c r="O45" i="26"/>
  <c r="O63" i="26"/>
  <c r="O36" i="26"/>
  <c r="O57" i="26"/>
  <c r="O72" i="26"/>
  <c r="O35" i="26"/>
  <c r="O19" i="26"/>
  <c r="O34" i="26"/>
  <c r="O49" i="26"/>
  <c r="O30" i="26"/>
  <c r="O26" i="26"/>
  <c r="O74" i="26"/>
  <c r="O52" i="26"/>
  <c r="O50" i="26"/>
  <c r="O21" i="26"/>
  <c r="O56" i="26"/>
  <c r="O68" i="26"/>
  <c r="O83" i="26"/>
  <c r="O11" i="26"/>
  <c r="O70" i="26"/>
  <c r="O84" i="26"/>
  <c r="O67" i="26"/>
  <c r="O46" i="26"/>
  <c r="O79" i="26"/>
  <c r="O78" i="26"/>
  <c r="O51" i="26"/>
  <c r="O16" i="26"/>
  <c r="O58" i="26"/>
  <c r="O62" i="26"/>
  <c r="O38" i="26"/>
  <c r="O28" i="26"/>
  <c r="O44" i="26"/>
  <c r="O10" i="26"/>
  <c r="O13" i="26"/>
  <c r="O43" i="26"/>
  <c r="O82" i="26"/>
  <c r="O8" i="26"/>
  <c r="O39" i="26"/>
  <c r="O25" i="26"/>
  <c r="O66" i="26"/>
  <c r="O85" i="26"/>
  <c r="O14" i="26"/>
  <c r="O20" i="26"/>
  <c r="O37" i="26"/>
  <c r="O17" i="26"/>
  <c r="O69" i="26"/>
  <c r="O59" i="26"/>
  <c r="O81" i="26"/>
  <c r="O18" i="26"/>
  <c r="G18" i="29"/>
  <c r="G17" i="29"/>
  <c r="G85" i="29"/>
  <c r="G28" i="29"/>
  <c r="G31" i="29"/>
  <c r="G29" i="29"/>
  <c r="G43" i="29"/>
  <c r="G69" i="29"/>
  <c r="G19" i="29"/>
  <c r="G45" i="29"/>
  <c r="G59" i="29"/>
  <c r="G40" i="29"/>
  <c r="G50" i="29"/>
  <c r="G49" i="29"/>
  <c r="G10" i="29"/>
  <c r="G60" i="29"/>
  <c r="G63" i="29"/>
  <c r="G14" i="29"/>
  <c r="G48" i="29"/>
  <c r="G54" i="29"/>
  <c r="G24" i="29"/>
  <c r="G62" i="29"/>
  <c r="G64" i="29"/>
  <c r="G70" i="29"/>
  <c r="G67" i="29"/>
  <c r="G66" i="29"/>
  <c r="G9" i="29"/>
  <c r="G83" i="29"/>
  <c r="G33" i="29"/>
  <c r="G44" i="29"/>
  <c r="G65" i="29"/>
  <c r="G76" i="29"/>
  <c r="G34" i="29"/>
  <c r="G11" i="29"/>
  <c r="G47" i="29"/>
  <c r="F86" i="29"/>
  <c r="G22" i="29"/>
  <c r="G51" i="29"/>
  <c r="G38" i="29"/>
  <c r="G61" i="29"/>
  <c r="G80" i="29"/>
  <c r="G53" i="29"/>
  <c r="G84" i="29"/>
  <c r="G13" i="29"/>
  <c r="G72" i="29"/>
  <c r="G82" i="29"/>
  <c r="G32" i="29"/>
  <c r="G8" i="29"/>
  <c r="G81" i="29"/>
  <c r="G15" i="29"/>
  <c r="N25" i="29"/>
  <c r="N37" i="29"/>
  <c r="N53" i="29"/>
  <c r="N69" i="29"/>
  <c r="N26" i="29"/>
  <c r="N42" i="29"/>
  <c r="N58" i="29"/>
  <c r="N74" i="29"/>
  <c r="N15" i="29"/>
  <c r="N21" i="29"/>
  <c r="N33" i="29"/>
  <c r="N41" i="29"/>
  <c r="N77" i="29"/>
  <c r="N16" i="29"/>
  <c r="N22" i="29"/>
  <c r="N34" i="29"/>
  <c r="N46" i="29"/>
  <c r="N80" i="29"/>
  <c r="N11" i="29"/>
  <c r="N17" i="29"/>
  <c r="N29" i="29"/>
  <c r="N65" i="29"/>
  <c r="N79" i="29"/>
  <c r="N12" i="29"/>
  <c r="N18" i="29"/>
  <c r="N30" i="29"/>
  <c r="N70" i="29"/>
  <c r="N82" i="29"/>
  <c r="N54" i="29"/>
  <c r="N66" i="29"/>
  <c r="N73" i="29"/>
  <c r="N50" i="29"/>
  <c r="N62" i="29"/>
  <c r="N13" i="29"/>
  <c r="N76" i="29"/>
  <c r="N27" i="29"/>
  <c r="N43" i="29"/>
  <c r="N59" i="29"/>
  <c r="N75" i="29"/>
  <c r="N28" i="29"/>
  <c r="N44" i="29"/>
  <c r="N60" i="29"/>
  <c r="N78" i="29"/>
  <c r="N45" i="29"/>
  <c r="N57" i="29"/>
  <c r="N9" i="29"/>
  <c r="N84" i="29"/>
  <c r="N35" i="29"/>
  <c r="N55" i="29"/>
  <c r="N83" i="29"/>
  <c r="N36" i="29"/>
  <c r="N56" i="29"/>
  <c r="N8" i="29"/>
  <c r="N38" i="29"/>
  <c r="N10" i="29"/>
  <c r="N23" i="29"/>
  <c r="N47" i="29"/>
  <c r="N67" i="29"/>
  <c r="N24" i="29"/>
  <c r="N48" i="29"/>
  <c r="N68" i="29"/>
  <c r="N61" i="29"/>
  <c r="N85" i="29"/>
  <c r="N81" i="29"/>
  <c r="N39" i="29"/>
  <c r="N20" i="29"/>
  <c r="N64" i="29"/>
  <c r="N19" i="29"/>
  <c r="N63" i="29"/>
  <c r="N40" i="29"/>
  <c r="N71" i="29"/>
  <c r="N14" i="29"/>
  <c r="N32" i="29"/>
  <c r="N31" i="29"/>
  <c r="N52" i="29"/>
  <c r="N49" i="29"/>
  <c r="N51" i="29"/>
  <c r="N72" i="29"/>
  <c r="G39" i="29"/>
  <c r="G16" i="29"/>
  <c r="G26" i="29"/>
  <c r="G77" i="29"/>
  <c r="G75" i="29"/>
  <c r="G23" i="29"/>
  <c r="G73" i="29"/>
  <c r="O29" i="5"/>
  <c r="O54" i="5"/>
  <c r="O56" i="5"/>
  <c r="O20" i="5"/>
  <c r="O18" i="5"/>
  <c r="O68" i="5"/>
  <c r="O14" i="5"/>
  <c r="O51" i="5"/>
  <c r="O22" i="5"/>
  <c r="O24" i="5"/>
  <c r="O12" i="5"/>
  <c r="O27" i="5"/>
  <c r="O49" i="5"/>
  <c r="O46" i="5"/>
  <c r="O9" i="5"/>
  <c r="O70" i="5"/>
  <c r="O11" i="5"/>
  <c r="O69" i="5"/>
  <c r="O72" i="5"/>
  <c r="O76" i="5"/>
  <c r="O78" i="5"/>
  <c r="O53" i="5"/>
  <c r="O74" i="5"/>
  <c r="O16" i="5"/>
  <c r="O52" i="5"/>
  <c r="O58" i="5"/>
  <c r="O57" i="5"/>
  <c r="O17" i="5"/>
  <c r="O64" i="5"/>
  <c r="O50" i="5"/>
  <c r="O73" i="5"/>
  <c r="O84" i="5"/>
  <c r="O34" i="5"/>
  <c r="O47" i="5"/>
  <c r="O44" i="5"/>
  <c r="O75" i="5"/>
  <c r="O61" i="5"/>
  <c r="O82" i="5"/>
  <c r="O33" i="5"/>
  <c r="O36" i="5"/>
  <c r="O32" i="5"/>
  <c r="O55" i="5"/>
  <c r="O39" i="5"/>
  <c r="O19" i="5"/>
  <c r="O67" i="5"/>
  <c r="O8" i="5"/>
  <c r="O79" i="5"/>
  <c r="O28" i="5"/>
  <c r="O81" i="5"/>
  <c r="O31" i="5"/>
  <c r="O37" i="5"/>
  <c r="O10" i="5"/>
  <c r="O62" i="5"/>
  <c r="O21" i="5"/>
  <c r="O83" i="5"/>
  <c r="O42" i="5"/>
  <c r="O48" i="5"/>
  <c r="O65" i="5"/>
  <c r="O26" i="5"/>
  <c r="O30" i="5"/>
  <c r="O41" i="5"/>
  <c r="O71" i="5"/>
  <c r="O77" i="5"/>
  <c r="O45" i="5"/>
  <c r="O85" i="5"/>
  <c r="O43" i="5"/>
  <c r="O15" i="5"/>
  <c r="O13" i="5"/>
  <c r="O80" i="5"/>
  <c r="O35" i="5"/>
  <c r="O38" i="5"/>
  <c r="O66" i="5"/>
  <c r="O59" i="5"/>
  <c r="O40" i="5"/>
  <c r="O23" i="5"/>
  <c r="O63" i="5"/>
  <c r="O25" i="5"/>
  <c r="O60" i="5"/>
  <c r="O64" i="18"/>
  <c r="O76" i="18"/>
  <c r="O13" i="18"/>
  <c r="N86" i="18"/>
  <c r="O80" i="18"/>
  <c r="O26" i="18"/>
  <c r="O61" i="18"/>
  <c r="O44" i="18"/>
  <c r="O8" i="18"/>
  <c r="O65" i="18"/>
  <c r="O62" i="18"/>
  <c r="O67" i="18"/>
  <c r="O22" i="18"/>
  <c r="O75" i="18"/>
  <c r="O25" i="18"/>
  <c r="O14" i="18"/>
  <c r="O56" i="18"/>
  <c r="O84" i="18"/>
  <c r="O74" i="18"/>
  <c r="O52" i="18"/>
  <c r="O37" i="18"/>
  <c r="O47" i="18"/>
  <c r="O60" i="18"/>
  <c r="O85" i="18"/>
  <c r="O55" i="18"/>
  <c r="O30" i="18"/>
  <c r="O53" i="18"/>
  <c r="O10" i="18"/>
  <c r="O70" i="18"/>
  <c r="O50" i="18"/>
  <c r="O78" i="18"/>
  <c r="O77" i="18"/>
  <c r="O41" i="18"/>
  <c r="O33" i="18"/>
  <c r="O21" i="18"/>
  <c r="O23" i="18"/>
  <c r="O11" i="18"/>
  <c r="O31" i="18"/>
  <c r="O73" i="18"/>
  <c r="O43" i="18"/>
  <c r="O72" i="18"/>
  <c r="O20" i="18"/>
  <c r="O32" i="18"/>
  <c r="O45" i="18"/>
  <c r="O12" i="18"/>
  <c r="O46" i="18"/>
  <c r="O66" i="18"/>
  <c r="O69" i="18"/>
  <c r="O17" i="18"/>
  <c r="O28" i="18"/>
  <c r="O63" i="18"/>
  <c r="O15" i="18"/>
  <c r="O9" i="18"/>
  <c r="O38" i="18"/>
  <c r="O34" i="18"/>
  <c r="O51" i="18"/>
  <c r="O27" i="18"/>
  <c r="T51" i="40"/>
  <c r="T83" i="40"/>
  <c r="T33" i="40"/>
  <c r="T67" i="40"/>
  <c r="T75" i="40"/>
  <c r="T44" i="40"/>
  <c r="T20" i="40"/>
  <c r="T84" i="40"/>
  <c r="T43" i="40"/>
  <c r="T40" i="40"/>
  <c r="T47" i="40"/>
  <c r="T39" i="40"/>
  <c r="T53" i="40"/>
  <c r="T48" i="40"/>
  <c r="T85" i="40"/>
  <c r="T24" i="40"/>
  <c r="T22" i="40"/>
  <c r="T79" i="40"/>
  <c r="T16" i="40"/>
  <c r="T10" i="40"/>
  <c r="T78" i="40"/>
  <c r="T41" i="40"/>
  <c r="T19" i="40"/>
  <c r="T50" i="40"/>
  <c r="T49" i="40"/>
  <c r="T38" i="40"/>
  <c r="T30" i="40"/>
  <c r="T68" i="40"/>
  <c r="T18" i="40"/>
  <c r="T82" i="40"/>
  <c r="T81" i="40"/>
  <c r="T21" i="40"/>
  <c r="T8" i="40"/>
  <c r="T61" i="40"/>
  <c r="T13" i="40"/>
  <c r="T66" i="40"/>
  <c r="T56" i="40"/>
  <c r="T73" i="40"/>
  <c r="T70" i="40"/>
  <c r="T17" i="40"/>
  <c r="T74" i="40"/>
  <c r="T71" i="40"/>
  <c r="T12" i="40"/>
  <c r="T9" i="40"/>
  <c r="T45" i="40"/>
  <c r="T28" i="40"/>
  <c r="T80" i="40"/>
  <c r="T65" i="40"/>
  <c r="T55" i="40"/>
  <c r="T25" i="40"/>
  <c r="T14" i="40"/>
  <c r="T59" i="40"/>
  <c r="T27" i="40"/>
  <c r="T63" i="40"/>
  <c r="T62" i="40"/>
  <c r="T37" i="40"/>
  <c r="T54" i="40"/>
  <c r="T76" i="40"/>
  <c r="T77" i="40"/>
  <c r="T34" i="40"/>
  <c r="T29" i="40"/>
  <c r="T60" i="40"/>
  <c r="T31" i="40"/>
  <c r="AN86" i="41"/>
  <c r="AO82" i="41"/>
  <c r="AO78" i="41"/>
  <c r="AO74" i="41"/>
  <c r="AO70" i="41"/>
  <c r="AO66" i="41"/>
  <c r="AO62" i="41"/>
  <c r="AO58" i="41"/>
  <c r="AO54" i="41"/>
  <c r="AO50" i="41"/>
  <c r="AO46" i="41"/>
  <c r="AO42" i="41"/>
  <c r="AO38" i="41"/>
  <c r="AO34" i="41"/>
  <c r="AO30" i="41"/>
  <c r="AO26" i="41"/>
  <c r="AO22" i="41"/>
  <c r="AO17" i="41"/>
  <c r="AO11" i="41"/>
  <c r="AO14" i="41"/>
  <c r="AO84" i="41"/>
  <c r="AO80" i="41"/>
  <c r="AO76" i="41"/>
  <c r="AO72" i="41"/>
  <c r="AO68" i="41"/>
  <c r="AO64" i="41"/>
  <c r="AO60" i="41"/>
  <c r="AO56" i="41"/>
  <c r="AO52" i="41"/>
  <c r="AO48" i="41"/>
  <c r="AO44" i="41"/>
  <c r="AO40" i="41"/>
  <c r="AO36" i="41"/>
  <c r="AO32" i="41"/>
  <c r="AO28" i="41"/>
  <c r="AO24" i="41"/>
  <c r="AO21" i="41"/>
  <c r="AO13" i="41"/>
  <c r="AO18" i="41"/>
  <c r="AO8" i="41"/>
  <c r="AO79" i="41"/>
  <c r="AO71" i="41"/>
  <c r="AO63" i="41"/>
  <c r="AO55" i="41"/>
  <c r="AO47" i="41"/>
  <c r="AO39" i="41"/>
  <c r="AO31" i="41"/>
  <c r="AO23" i="41"/>
  <c r="AO12" i="41"/>
  <c r="AO85" i="41"/>
  <c r="AO77" i="41"/>
  <c r="AO69" i="41"/>
  <c r="AO61" i="41"/>
  <c r="AO53" i="41"/>
  <c r="AO45" i="41"/>
  <c r="AO37" i="41"/>
  <c r="AO29" i="41"/>
  <c r="AO9" i="41"/>
  <c r="AO20" i="41"/>
  <c r="AO83" i="41"/>
  <c r="AO75" i="41"/>
  <c r="AO67" i="41"/>
  <c r="AO59" i="41"/>
  <c r="AO51" i="41"/>
  <c r="AO43" i="41"/>
  <c r="AO35" i="41"/>
  <c r="AO27" i="41"/>
  <c r="AO19" i="41"/>
  <c r="AO16" i="41"/>
  <c r="AO81" i="41"/>
  <c r="AO73" i="41"/>
  <c r="AO65" i="41"/>
  <c r="AO57" i="41"/>
  <c r="AO49" i="41"/>
  <c r="AO41" i="41"/>
  <c r="AO33" i="41"/>
  <c r="AO25" i="41"/>
  <c r="AO15" i="41"/>
  <c r="AO10" i="41"/>
  <c r="S86" i="41"/>
  <c r="T46" i="41"/>
  <c r="T78" i="41"/>
  <c r="T61" i="41"/>
  <c r="T43" i="41"/>
  <c r="T26" i="41"/>
  <c r="T14" i="41"/>
  <c r="T81" i="41"/>
  <c r="T64" i="41"/>
  <c r="T47" i="41"/>
  <c r="T29" i="41"/>
  <c r="T76" i="41"/>
  <c r="T58" i="41"/>
  <c r="T41" i="41"/>
  <c r="T24" i="41"/>
  <c r="T15" i="41"/>
  <c r="T79" i="41"/>
  <c r="T62" i="41"/>
  <c r="T44" i="41"/>
  <c r="T27" i="41"/>
  <c r="T72" i="41"/>
  <c r="T20" i="41"/>
  <c r="T69" i="41"/>
  <c r="T52" i="41"/>
  <c r="T35" i="41"/>
  <c r="T18" i="41"/>
  <c r="T10" i="41"/>
  <c r="T73" i="41"/>
  <c r="T55" i="41"/>
  <c r="T38" i="41"/>
  <c r="T84" i="41"/>
  <c r="T67" i="41"/>
  <c r="T50" i="41"/>
  <c r="T32" i="41"/>
  <c r="T19" i="41"/>
  <c r="T12" i="41"/>
  <c r="T70" i="41"/>
  <c r="T53" i="41"/>
  <c r="T36" i="41"/>
  <c r="T8" i="41"/>
  <c r="T33" i="41"/>
  <c r="T56" i="41"/>
  <c r="T22" i="41"/>
  <c r="T77" i="41"/>
  <c r="T42" i="41"/>
  <c r="T71" i="41"/>
  <c r="T37" i="41"/>
  <c r="T13" i="41"/>
  <c r="T57" i="41"/>
  <c r="T23" i="41"/>
  <c r="T82" i="41"/>
  <c r="T48" i="41"/>
  <c r="T16" i="41"/>
  <c r="T68" i="41"/>
  <c r="T34" i="41"/>
  <c r="T63" i="41"/>
  <c r="T28" i="41"/>
  <c r="T83" i="41"/>
  <c r="T49" i="41"/>
  <c r="T85" i="41"/>
  <c r="T74" i="41"/>
  <c r="T39" i="41"/>
  <c r="T11" i="41"/>
  <c r="T60" i="41"/>
  <c r="T25" i="41"/>
  <c r="T54" i="41"/>
  <c r="T21" i="41"/>
  <c r="T75" i="41"/>
  <c r="T40" i="41"/>
  <c r="T59" i="41"/>
  <c r="T65" i="41"/>
  <c r="T30" i="41"/>
  <c r="T9" i="41"/>
  <c r="T51" i="41"/>
  <c r="T80" i="41"/>
  <c r="T45" i="41"/>
  <c r="T17" i="41"/>
  <c r="T66" i="41"/>
  <c r="T31" i="41"/>
  <c r="M62" i="40"/>
  <c r="M59" i="40"/>
  <c r="M56" i="40"/>
  <c r="M57" i="40"/>
  <c r="M23" i="40"/>
  <c r="M34" i="40"/>
  <c r="M79" i="40"/>
  <c r="M36" i="40"/>
  <c r="M80" i="40"/>
  <c r="M32" i="40"/>
  <c r="M77" i="40"/>
  <c r="M33" i="40"/>
  <c r="M26" i="40"/>
  <c r="M12" i="40"/>
  <c r="M29" i="40"/>
  <c r="M14" i="40"/>
  <c r="M52" i="40"/>
  <c r="M85" i="40"/>
  <c r="M61" i="40"/>
  <c r="M78" i="40"/>
  <c r="L86" i="40"/>
  <c r="M63" i="40"/>
  <c r="M38" i="40"/>
  <c r="M54" i="40"/>
  <c r="M41" i="40"/>
  <c r="M72" i="40"/>
  <c r="M70" i="40"/>
  <c r="M55" i="40"/>
  <c r="M16" i="40"/>
  <c r="M11" i="40"/>
  <c r="M8" i="40"/>
  <c r="M71" i="40"/>
  <c r="M64" i="40"/>
  <c r="M44" i="40"/>
  <c r="M31" i="40"/>
  <c r="M74" i="40"/>
  <c r="M83" i="40"/>
  <c r="M9" i="40"/>
  <c r="M21" i="40"/>
  <c r="M28" i="40"/>
  <c r="M24" i="40"/>
  <c r="M48" i="40"/>
  <c r="M43" i="40"/>
  <c r="M45" i="40"/>
  <c r="M84" i="40"/>
  <c r="M17" i="40"/>
  <c r="M35" i="40"/>
  <c r="M67" i="40"/>
  <c r="M60" i="40"/>
  <c r="M49" i="40"/>
  <c r="M27" i="40"/>
  <c r="M25" i="40"/>
  <c r="M53" i="40"/>
  <c r="M39" i="40"/>
  <c r="M46" i="40"/>
  <c r="M10" i="40"/>
  <c r="M47" i="40"/>
  <c r="M40" i="40"/>
  <c r="M30" i="40"/>
  <c r="M81" i="40"/>
  <c r="M75" i="40"/>
  <c r="M82" i="40"/>
  <c r="M37" i="40"/>
  <c r="M19" i="40"/>
  <c r="M76" i="40"/>
  <c r="M68" i="40"/>
  <c r="M66" i="40"/>
  <c r="M69" i="40"/>
  <c r="M73" i="40"/>
  <c r="M13" i="40"/>
  <c r="M18" i="40"/>
  <c r="M65" i="40"/>
  <c r="M50" i="40"/>
  <c r="M22" i="40"/>
  <c r="M20" i="40"/>
  <c r="M15" i="40"/>
  <c r="M51" i="40"/>
  <c r="M58" i="40"/>
  <c r="M42" i="40"/>
  <c r="O43" i="33"/>
  <c r="O12" i="33"/>
  <c r="O42" i="33"/>
  <c r="O75" i="33"/>
  <c r="O22" i="33"/>
  <c r="O65" i="33"/>
  <c r="O34" i="33"/>
  <c r="O82" i="33"/>
  <c r="O13" i="33"/>
  <c r="O31" i="33"/>
  <c r="O59" i="33"/>
  <c r="O26" i="33"/>
  <c r="O38" i="33"/>
  <c r="O84" i="33"/>
  <c r="O15" i="33"/>
  <c r="O76" i="33"/>
  <c r="O63" i="33"/>
  <c r="O39" i="33"/>
  <c r="O8" i="33"/>
  <c r="O18" i="33"/>
  <c r="O46" i="33"/>
  <c r="O19" i="33"/>
  <c r="O52" i="33"/>
  <c r="O14" i="33"/>
  <c r="O44" i="33"/>
  <c r="O72" i="33"/>
  <c r="O49" i="33"/>
  <c r="O79" i="33"/>
  <c r="O40" i="33"/>
  <c r="O70" i="33"/>
  <c r="O24" i="33"/>
  <c r="O62" i="33"/>
  <c r="O37" i="33"/>
  <c r="O81" i="33"/>
  <c r="O17" i="33"/>
  <c r="O47" i="33"/>
  <c r="O77" i="33"/>
  <c r="O64" i="33"/>
  <c r="O55" i="33"/>
  <c r="O33" i="33"/>
  <c r="O51" i="33"/>
  <c r="O35" i="33"/>
  <c r="O58" i="33"/>
  <c r="O20" i="33"/>
  <c r="O50" i="33"/>
  <c r="O68" i="33"/>
  <c r="O29" i="33"/>
  <c r="O73" i="33"/>
  <c r="O25" i="33"/>
  <c r="O21" i="33"/>
  <c r="O36" i="33"/>
  <c r="O66" i="33"/>
  <c r="O56" i="33"/>
  <c r="O71" i="33"/>
  <c r="O16" i="33"/>
  <c r="O60" i="33"/>
  <c r="O48" i="33"/>
  <c r="O54" i="33"/>
  <c r="O45" i="33"/>
  <c r="O57" i="33"/>
  <c r="O23" i="33"/>
  <c r="O30" i="33"/>
  <c r="O28" i="33"/>
  <c r="O78" i="33"/>
  <c r="O41" i="33"/>
  <c r="O80" i="33"/>
  <c r="O32" i="33"/>
  <c r="O9" i="33"/>
  <c r="O27" i="33"/>
  <c r="O53" i="33"/>
  <c r="O10" i="33"/>
  <c r="O74" i="33"/>
  <c r="O69" i="33"/>
  <c r="O67" i="33"/>
  <c r="O61" i="33"/>
  <c r="O85" i="33"/>
  <c r="O11" i="33"/>
  <c r="O83" i="33"/>
  <c r="N86" i="22"/>
  <c r="O32" i="22"/>
  <c r="O79" i="22"/>
  <c r="O66" i="22"/>
  <c r="O59" i="22"/>
  <c r="O81" i="22"/>
  <c r="O12" i="22"/>
  <c r="O77" i="22"/>
  <c r="O74" i="22"/>
  <c r="O39" i="22"/>
  <c r="O49" i="22"/>
  <c r="O31" i="22"/>
  <c r="O55" i="22"/>
  <c r="O84" i="22"/>
  <c r="O22" i="22"/>
  <c r="O33" i="22"/>
  <c r="O54" i="22"/>
  <c r="O35" i="22"/>
  <c r="O83" i="22"/>
  <c r="O82" i="22"/>
  <c r="O48" i="22"/>
  <c r="O11" i="22"/>
  <c r="O37" i="22"/>
  <c r="O23" i="22"/>
  <c r="O57" i="22"/>
  <c r="O25" i="22"/>
  <c r="O80" i="22"/>
  <c r="O64" i="22"/>
  <c r="O41" i="22"/>
  <c r="O43" i="22"/>
  <c r="O56" i="22"/>
  <c r="O60" i="22"/>
  <c r="O76" i="22"/>
  <c r="O51" i="22"/>
  <c r="O16" i="22"/>
  <c r="O67" i="22"/>
  <c r="O18" i="22"/>
  <c r="O30" i="22"/>
  <c r="O27" i="22"/>
  <c r="O72" i="22"/>
  <c r="O62" i="22"/>
  <c r="O13" i="22"/>
  <c r="O63" i="22"/>
  <c r="O17" i="22"/>
  <c r="O19" i="22"/>
  <c r="O21" i="22"/>
  <c r="O24" i="22"/>
  <c r="O65" i="22"/>
  <c r="O15" i="22"/>
  <c r="O45" i="22"/>
  <c r="O36" i="22"/>
  <c r="O53" i="22"/>
  <c r="O75" i="22"/>
  <c r="O26" i="22"/>
  <c r="O29" i="22"/>
  <c r="O73" i="22"/>
  <c r="O10" i="22"/>
  <c r="O71" i="22"/>
  <c r="O78" i="22"/>
  <c r="O28" i="22"/>
  <c r="O46" i="22"/>
  <c r="O52" i="22"/>
  <c r="O44" i="22"/>
  <c r="O42" i="22"/>
  <c r="O9" i="22"/>
  <c r="O61" i="22"/>
  <c r="O70" i="22"/>
  <c r="O20" i="22"/>
  <c r="O14" i="22"/>
  <c r="O85" i="22"/>
  <c r="O34" i="22"/>
  <c r="O68" i="22"/>
  <c r="O38" i="22"/>
  <c r="O58" i="22"/>
  <c r="O40" i="22"/>
  <c r="O8" i="22"/>
  <c r="O69" i="22"/>
  <c r="O50" i="22"/>
  <c r="O47" i="22"/>
  <c r="T72" i="40"/>
  <c r="AV64" i="40"/>
  <c r="AV52" i="40"/>
  <c r="AV27" i="40"/>
  <c r="AV46" i="40"/>
  <c r="AV84" i="40"/>
  <c r="AV68" i="40"/>
  <c r="AV44" i="40"/>
  <c r="AV45" i="40"/>
  <c r="AV30" i="40"/>
  <c r="AV10" i="40"/>
  <c r="AV22" i="40"/>
  <c r="AU86" i="40"/>
  <c r="AV83" i="40"/>
  <c r="AV57" i="40"/>
  <c r="AV78" i="40"/>
  <c r="AV63" i="40"/>
  <c r="AV47" i="40"/>
  <c r="AV51" i="40"/>
  <c r="AV26" i="40"/>
  <c r="AV60" i="40"/>
  <c r="AV16" i="40"/>
  <c r="AV11" i="40"/>
  <c r="AV50" i="40"/>
  <c r="AV74" i="40"/>
  <c r="AV72" i="40"/>
  <c r="AV65" i="40"/>
  <c r="AV18" i="40"/>
  <c r="AV80" i="40"/>
  <c r="AV62" i="40"/>
  <c r="AV77" i="40"/>
  <c r="AV14" i="40"/>
  <c r="AV12" i="40"/>
  <c r="AV69" i="40"/>
  <c r="AV34" i="40"/>
  <c r="AV38" i="40"/>
  <c r="AV55" i="40"/>
  <c r="AV29" i="40"/>
  <c r="AV54" i="40"/>
  <c r="AV48" i="40"/>
  <c r="AV85" i="40"/>
  <c r="AV21" i="40"/>
  <c r="AV39" i="40"/>
  <c r="AV43" i="40"/>
  <c r="AV15" i="40"/>
  <c r="AV17" i="40"/>
  <c r="AV35" i="40"/>
  <c r="AV37" i="40"/>
  <c r="AV82" i="40"/>
  <c r="AV41" i="40"/>
  <c r="AV66" i="40"/>
  <c r="AV76" i="40"/>
  <c r="AV36" i="40"/>
  <c r="AV40" i="40"/>
  <c r="AV9" i="40"/>
  <c r="AV73" i="40"/>
  <c r="AV42" i="40"/>
  <c r="AV20" i="40"/>
  <c r="AV19" i="40"/>
  <c r="AV59" i="40"/>
  <c r="AV23" i="40"/>
  <c r="AV31" i="40"/>
  <c r="AV32" i="40"/>
  <c r="AV13" i="40"/>
  <c r="AV25" i="40"/>
  <c r="AV58" i="40"/>
  <c r="AV71" i="40"/>
  <c r="AV81" i="40"/>
  <c r="AV28" i="40"/>
  <c r="AV70" i="40"/>
  <c r="AV8" i="40"/>
  <c r="AV79" i="40"/>
  <c r="AV75" i="40"/>
  <c r="AV49" i="40"/>
  <c r="AV24" i="40"/>
  <c r="AV67" i="40"/>
  <c r="AV61" i="40"/>
  <c r="AV56" i="40"/>
  <c r="AV53" i="40"/>
  <c r="AV33" i="40"/>
  <c r="V86" i="34"/>
  <c r="W80" i="34"/>
  <c r="W39" i="34"/>
  <c r="W40" i="34"/>
  <c r="W71" i="34"/>
  <c r="W60" i="34"/>
  <c r="W69" i="34"/>
  <c r="W17" i="34"/>
  <c r="W73" i="34"/>
  <c r="W85" i="34"/>
  <c r="W41" i="34"/>
  <c r="W26" i="34"/>
  <c r="W27" i="34"/>
  <c r="W48" i="34"/>
  <c r="W19" i="34"/>
  <c r="W75" i="34"/>
  <c r="W29" i="34"/>
  <c r="W53" i="34"/>
  <c r="W16" i="34"/>
  <c r="W46" i="34"/>
  <c r="W66" i="34"/>
  <c r="W50" i="34"/>
  <c r="W20" i="34"/>
  <c r="W62" i="34"/>
  <c r="W25" i="34"/>
  <c r="W30" i="34"/>
  <c r="W84" i="34"/>
  <c r="W59" i="34"/>
  <c r="W79" i="34"/>
  <c r="W38" i="34"/>
  <c r="W56" i="34"/>
  <c r="W54" i="34"/>
  <c r="W42" i="34"/>
  <c r="W74" i="34"/>
  <c r="W32" i="34"/>
  <c r="W65" i="34"/>
  <c r="W28" i="34"/>
  <c r="W51" i="34"/>
  <c r="W10" i="34"/>
  <c r="W83" i="34"/>
  <c r="W52" i="34"/>
  <c r="W57" i="34"/>
  <c r="W12" i="34"/>
  <c r="W47" i="34"/>
  <c r="W8" i="34"/>
  <c r="W21" i="34"/>
  <c r="W43" i="34"/>
  <c r="W81" i="34"/>
  <c r="W36" i="34"/>
  <c r="W22" i="34"/>
  <c r="W78" i="34"/>
  <c r="W37" i="34"/>
  <c r="W31" i="34"/>
  <c r="W68" i="34"/>
  <c r="W76" i="34"/>
  <c r="W33" i="34"/>
  <c r="W9" i="34"/>
  <c r="W35" i="34"/>
  <c r="W18" i="34"/>
  <c r="W67" i="34"/>
  <c r="W23" i="34"/>
  <c r="W63" i="34"/>
  <c r="W13" i="34"/>
  <c r="W82" i="34"/>
  <c r="W45" i="34"/>
  <c r="W72" i="34"/>
  <c r="W70" i="34"/>
  <c r="W15" i="34"/>
  <c r="W64" i="34"/>
  <c r="W14" i="34"/>
  <c r="W61" i="34"/>
  <c r="W58" i="34"/>
  <c r="W44" i="34"/>
  <c r="W77" i="34"/>
  <c r="W49" i="34"/>
  <c r="W24" i="34"/>
  <c r="W11" i="34"/>
  <c r="W34" i="34"/>
  <c r="W55" i="34"/>
  <c r="W28" i="26"/>
  <c r="W64" i="26"/>
  <c r="W23" i="26"/>
  <c r="W75" i="26"/>
  <c r="W15" i="26"/>
  <c r="W60" i="26"/>
  <c r="W39" i="26"/>
  <c r="W25" i="26"/>
  <c r="W73" i="26"/>
  <c r="W12" i="26"/>
  <c r="W51" i="26"/>
  <c r="W53" i="26"/>
  <c r="W36" i="26"/>
  <c r="W48" i="26"/>
  <c r="W55" i="26"/>
  <c r="W38" i="26"/>
  <c r="W17" i="26"/>
  <c r="W72" i="26"/>
  <c r="W50" i="26"/>
  <c r="W27" i="26"/>
  <c r="W81" i="26"/>
  <c r="W74" i="26"/>
  <c r="W10" i="26"/>
  <c r="W46" i="26"/>
  <c r="W68" i="26"/>
  <c r="W33" i="26"/>
  <c r="W76" i="26"/>
  <c r="W83" i="26"/>
  <c r="W37" i="26"/>
  <c r="W21" i="26"/>
  <c r="W56" i="26"/>
  <c r="W30" i="26"/>
  <c r="W77" i="26"/>
  <c r="V86" i="26"/>
  <c r="W69" i="26"/>
  <c r="W67" i="26"/>
  <c r="W42" i="26"/>
  <c r="W20" i="26"/>
  <c r="W8" i="26"/>
  <c r="W16" i="26"/>
  <c r="W14" i="26"/>
  <c r="W62" i="26"/>
  <c r="W78" i="26"/>
  <c r="W63" i="26"/>
  <c r="W31" i="26"/>
  <c r="W61" i="26"/>
  <c r="W49" i="26"/>
  <c r="W52" i="26"/>
  <c r="W24" i="26"/>
  <c r="W71" i="26"/>
  <c r="W45" i="26"/>
  <c r="W19" i="26"/>
  <c r="W18" i="26"/>
  <c r="W34" i="26"/>
  <c r="W57" i="26"/>
  <c r="W79" i="26"/>
  <c r="W70" i="26"/>
  <c r="W43" i="26"/>
  <c r="W66" i="26"/>
  <c r="W41" i="26"/>
  <c r="W59" i="26"/>
  <c r="W58" i="26"/>
  <c r="W32" i="26"/>
  <c r="W35" i="26"/>
  <c r="W40" i="26"/>
  <c r="W13" i="26"/>
  <c r="W29" i="26"/>
  <c r="W82" i="26"/>
  <c r="W85" i="26"/>
  <c r="W65" i="26"/>
  <c r="W80" i="26"/>
  <c r="W22" i="26"/>
  <c r="W44" i="26"/>
  <c r="W47" i="26"/>
  <c r="W54" i="26"/>
  <c r="W84" i="26"/>
  <c r="W11" i="26"/>
  <c r="W26" i="26"/>
  <c r="W9" i="26"/>
  <c r="AB86" i="5"/>
  <c r="AC22" i="5"/>
  <c r="AC71" i="5"/>
  <c r="AC56" i="5"/>
  <c r="AC10" i="5"/>
  <c r="AC43" i="5"/>
  <c r="AC53" i="5"/>
  <c r="AC68" i="5"/>
  <c r="AC52" i="5"/>
  <c r="AC37" i="5"/>
  <c r="AC31" i="5"/>
  <c r="AC61" i="5"/>
  <c r="AC33" i="5"/>
  <c r="AC26" i="5"/>
  <c r="AC9" i="5"/>
  <c r="AC36" i="5"/>
  <c r="AC13" i="5"/>
  <c r="AC84" i="5"/>
  <c r="AC11" i="5"/>
  <c r="AC48" i="5"/>
  <c r="AC79" i="5"/>
  <c r="AC8" i="5"/>
  <c r="AC17" i="5"/>
  <c r="AC67" i="5"/>
  <c r="AC49" i="5"/>
  <c r="AC45" i="5"/>
  <c r="AC24" i="5"/>
  <c r="AC42" i="5"/>
  <c r="AC69" i="5"/>
  <c r="AC75" i="5"/>
  <c r="AC76" i="5"/>
  <c r="AC32" i="5"/>
  <c r="AC85" i="5"/>
  <c r="AC59" i="5"/>
  <c r="AC83" i="5"/>
  <c r="AC58" i="5"/>
  <c r="AC40" i="5"/>
  <c r="AC46" i="5"/>
  <c r="AC20" i="5"/>
  <c r="AC35" i="5"/>
  <c r="AC80" i="5"/>
  <c r="AC39" i="5"/>
  <c r="AC51" i="5"/>
  <c r="AC72" i="5"/>
  <c r="AC21" i="5"/>
  <c r="AC77" i="5"/>
  <c r="AC47" i="5"/>
  <c r="AC74" i="5"/>
  <c r="AC15" i="5"/>
  <c r="AC62" i="5"/>
  <c r="AC50" i="5"/>
  <c r="AC30" i="5"/>
  <c r="AC14" i="5"/>
  <c r="AC25" i="5"/>
  <c r="AC57" i="5"/>
  <c r="AC18" i="5"/>
  <c r="AC28" i="5"/>
  <c r="AC55" i="5"/>
  <c r="AC41" i="5"/>
  <c r="AC38" i="5"/>
  <c r="AC65" i="5"/>
  <c r="AC78" i="5"/>
  <c r="AC66" i="5"/>
  <c r="AC44" i="5"/>
  <c r="AC81" i="5"/>
  <c r="AC23" i="5"/>
  <c r="AC60" i="5"/>
  <c r="AC29" i="5"/>
  <c r="AC16" i="5"/>
  <c r="AC12" i="5"/>
  <c r="AC27" i="5"/>
  <c r="AC82" i="5"/>
  <c r="AC34" i="5"/>
  <c r="AC63" i="5"/>
  <c r="AC70" i="5"/>
  <c r="AC19" i="5"/>
  <c r="AC54" i="5"/>
  <c r="AC73" i="5"/>
  <c r="AC64" i="5"/>
  <c r="U86" i="5"/>
  <c r="V52" i="5"/>
  <c r="V58" i="5"/>
  <c r="V26" i="5"/>
  <c r="V82" i="5"/>
  <c r="V17" i="5"/>
  <c r="V65" i="5"/>
  <c r="V44" i="5"/>
  <c r="V42" i="5"/>
  <c r="V66" i="5"/>
  <c r="V28" i="5"/>
  <c r="V81" i="5"/>
  <c r="V13" i="5"/>
  <c r="V38" i="5"/>
  <c r="V73" i="5"/>
  <c r="V8" i="5"/>
  <c r="V77" i="5"/>
  <c r="V31" i="5"/>
  <c r="V10" i="5"/>
  <c r="V29" i="5"/>
  <c r="V15" i="5"/>
  <c r="V43" i="5"/>
  <c r="V49" i="5"/>
  <c r="V68" i="5"/>
  <c r="V21" i="5"/>
  <c r="V35" i="5"/>
  <c r="V36" i="5"/>
  <c r="V67" i="5"/>
  <c r="V30" i="5"/>
  <c r="V64" i="5"/>
  <c r="V74" i="5"/>
  <c r="V47" i="5"/>
  <c r="V20" i="5"/>
  <c r="V45" i="5"/>
  <c r="V59" i="5"/>
  <c r="V57" i="5"/>
  <c r="V11" i="5"/>
  <c r="V37" i="5"/>
  <c r="V27" i="5"/>
  <c r="V48" i="5"/>
  <c r="V9" i="5"/>
  <c r="V71" i="5"/>
  <c r="V22" i="5"/>
  <c r="V69" i="5"/>
  <c r="V75" i="5"/>
  <c r="V50" i="5"/>
  <c r="V54" i="5"/>
  <c r="V18" i="5"/>
  <c r="V60" i="5"/>
  <c r="V80" i="5"/>
  <c r="V62" i="5"/>
  <c r="V23" i="5"/>
  <c r="V14" i="5"/>
  <c r="V70" i="5"/>
  <c r="V33" i="5"/>
  <c r="V32" i="5"/>
  <c r="V85" i="5"/>
  <c r="V34" i="5"/>
  <c r="V46" i="5"/>
  <c r="V83" i="5"/>
  <c r="V84" i="5"/>
  <c r="V55" i="5"/>
  <c r="V19" i="5"/>
  <c r="V61" i="5"/>
  <c r="V53" i="5"/>
  <c r="V63" i="5"/>
  <c r="V25" i="5"/>
  <c r="V56" i="5"/>
  <c r="V24" i="5"/>
  <c r="V79" i="5"/>
  <c r="V72" i="5"/>
  <c r="V78" i="5"/>
  <c r="V51" i="5"/>
  <c r="V76" i="5"/>
  <c r="V16" i="5"/>
  <c r="V41" i="5"/>
  <c r="V12" i="5"/>
  <c r="V39" i="5"/>
  <c r="V40" i="5"/>
  <c r="T58" i="40"/>
  <c r="T36" i="40"/>
  <c r="T69" i="40"/>
  <c r="T57" i="40"/>
  <c r="AG86" i="41"/>
  <c r="AH83" i="41"/>
  <c r="AH79" i="41"/>
  <c r="AH75" i="41"/>
  <c r="AH70" i="41"/>
  <c r="AH66" i="41"/>
  <c r="AH62" i="41"/>
  <c r="AH57" i="41"/>
  <c r="AH53" i="41"/>
  <c r="AH49" i="41"/>
  <c r="AH44" i="41"/>
  <c r="AH40" i="41"/>
  <c r="AH36" i="41"/>
  <c r="AH31" i="41"/>
  <c r="AH27" i="41"/>
  <c r="AH23" i="41"/>
  <c r="AH18" i="41"/>
  <c r="AH14" i="41"/>
  <c r="AH59" i="41"/>
  <c r="AH12" i="41"/>
  <c r="AH8" i="41"/>
  <c r="AH81" i="41"/>
  <c r="AH77" i="41"/>
  <c r="AH73" i="41"/>
  <c r="AH68" i="41"/>
  <c r="AH64" i="41"/>
  <c r="AH60" i="41"/>
  <c r="AH55" i="41"/>
  <c r="AH51" i="41"/>
  <c r="AH47" i="41"/>
  <c r="AH42" i="41"/>
  <c r="AH38" i="41"/>
  <c r="AH34" i="41"/>
  <c r="AH29" i="41"/>
  <c r="AH25" i="41"/>
  <c r="AH21" i="41"/>
  <c r="AH16" i="41"/>
  <c r="AH85" i="41"/>
  <c r="AH33" i="41"/>
  <c r="AH10" i="41"/>
  <c r="AH80" i="41"/>
  <c r="AH71" i="41"/>
  <c r="AH63" i="41"/>
  <c r="AH54" i="41"/>
  <c r="AH45" i="41"/>
  <c r="AH37" i="41"/>
  <c r="AH28" i="41"/>
  <c r="AH19" i="41"/>
  <c r="AH72" i="41"/>
  <c r="AH9" i="41"/>
  <c r="AH78" i="41"/>
  <c r="AH69" i="41"/>
  <c r="AH61" i="41"/>
  <c r="AH52" i="41"/>
  <c r="AH43" i="41"/>
  <c r="AH35" i="41"/>
  <c r="AH26" i="41"/>
  <c r="AH17" i="41"/>
  <c r="AH46" i="41"/>
  <c r="AH84" i="41"/>
  <c r="AH76" i="41"/>
  <c r="AH67" i="41"/>
  <c r="AH58" i="41"/>
  <c r="AH50" i="41"/>
  <c r="AH41" i="41"/>
  <c r="AH32" i="41"/>
  <c r="AH24" i="41"/>
  <c r="AH15" i="41"/>
  <c r="AH20" i="41"/>
  <c r="AH82" i="41"/>
  <c r="AH74" i="41"/>
  <c r="AH65" i="41"/>
  <c r="AH56" i="41"/>
  <c r="AH48" i="41"/>
  <c r="AH39" i="41"/>
  <c r="AH30" i="41"/>
  <c r="AH22" i="41"/>
  <c r="AH13" i="41"/>
  <c r="AH11" i="41"/>
  <c r="BQ37" i="40"/>
  <c r="BQ69" i="40"/>
  <c r="BQ22" i="40"/>
  <c r="BQ54" i="40"/>
  <c r="BQ8" i="40"/>
  <c r="BQ21" i="40"/>
  <c r="BQ53" i="40"/>
  <c r="BQ85" i="40"/>
  <c r="BQ38" i="40"/>
  <c r="BQ70" i="40"/>
  <c r="BQ67" i="40"/>
  <c r="BQ52" i="40"/>
  <c r="BQ19" i="40"/>
  <c r="BQ20" i="40"/>
  <c r="BQ35" i="40"/>
  <c r="BQ36" i="40"/>
  <c r="BQ51" i="40"/>
  <c r="BQ68" i="40"/>
  <c r="BQ83" i="40"/>
  <c r="BQ84" i="40"/>
  <c r="BQ31" i="40"/>
  <c r="BQ63" i="40"/>
  <c r="BQ16" i="40"/>
  <c r="BQ48" i="40"/>
  <c r="BQ80" i="40"/>
  <c r="BQ33" i="40"/>
  <c r="BQ65" i="40"/>
  <c r="BQ18" i="40"/>
  <c r="BQ50" i="40"/>
  <c r="BQ82" i="40"/>
  <c r="BQ44" i="40"/>
  <c r="BQ59" i="40"/>
  <c r="BQ78" i="40"/>
  <c r="BQ14" i="40"/>
  <c r="BQ29" i="40"/>
  <c r="BQ39" i="40"/>
  <c r="BQ79" i="40"/>
  <c r="BQ40" i="40"/>
  <c r="BQ9" i="40"/>
  <c r="BQ49" i="40"/>
  <c r="BQ10" i="40"/>
  <c r="BQ58" i="40"/>
  <c r="BQ76" i="40"/>
  <c r="BQ75" i="40"/>
  <c r="BQ30" i="40"/>
  <c r="BQ13" i="40"/>
  <c r="BQ15" i="40"/>
  <c r="BQ55" i="40"/>
  <c r="BQ24" i="40"/>
  <c r="BQ64" i="40"/>
  <c r="BQ25" i="40"/>
  <c r="BQ73" i="40"/>
  <c r="BQ34" i="40"/>
  <c r="BQ74" i="40"/>
  <c r="BQ28" i="40"/>
  <c r="BQ27" i="40"/>
  <c r="BQ62" i="40"/>
  <c r="BQ61" i="40"/>
  <c r="BQ23" i="40"/>
  <c r="BQ32" i="40"/>
  <c r="BQ41" i="40"/>
  <c r="BQ42" i="40"/>
  <c r="BQ11" i="40"/>
  <c r="BQ46" i="40"/>
  <c r="BQ47" i="40"/>
  <c r="BQ56" i="40"/>
  <c r="BQ57" i="40"/>
  <c r="BQ66" i="40"/>
  <c r="BQ71" i="40"/>
  <c r="BQ72" i="40"/>
  <c r="BQ81" i="40"/>
  <c r="BQ12" i="40"/>
  <c r="BQ45" i="40"/>
  <c r="BP86" i="40"/>
  <c r="BQ17" i="40"/>
  <c r="BQ26" i="40"/>
  <c r="BQ43" i="40"/>
  <c r="BQ77" i="40"/>
  <c r="BQ60" i="40"/>
  <c r="N86" i="34"/>
  <c r="O31" i="34"/>
  <c r="O66" i="34"/>
  <c r="O9" i="34"/>
  <c r="O27" i="34"/>
  <c r="O65" i="34"/>
  <c r="O46" i="34"/>
  <c r="O55" i="34"/>
  <c r="O83" i="34"/>
  <c r="O33" i="34"/>
  <c r="O59" i="34"/>
  <c r="O58" i="34"/>
  <c r="O70" i="34"/>
  <c r="O63" i="34"/>
  <c r="O22" i="34"/>
  <c r="O19" i="34"/>
  <c r="O30" i="34"/>
  <c r="O36" i="34"/>
  <c r="O80" i="34"/>
  <c r="O23" i="34"/>
  <c r="O78" i="34"/>
  <c r="O79" i="34"/>
  <c r="O21" i="34"/>
  <c r="O48" i="34"/>
  <c r="O34" i="34"/>
  <c r="O50" i="34"/>
  <c r="O49" i="34"/>
  <c r="O20" i="34"/>
  <c r="O38" i="34"/>
  <c r="O32" i="34"/>
  <c r="O44" i="34"/>
  <c r="O69" i="34"/>
  <c r="O56" i="34"/>
  <c r="O10" i="34"/>
  <c r="O71" i="34"/>
  <c r="O47" i="34"/>
  <c r="O62" i="34"/>
  <c r="O75" i="34"/>
  <c r="O54" i="34"/>
  <c r="O29" i="34"/>
  <c r="O72" i="34"/>
  <c r="O52" i="34"/>
  <c r="O35" i="34"/>
  <c r="O12" i="34"/>
  <c r="O15" i="34"/>
  <c r="O64" i="34"/>
  <c r="O74" i="34"/>
  <c r="O81" i="34"/>
  <c r="O68" i="34"/>
  <c r="O45" i="34"/>
  <c r="O61" i="34"/>
  <c r="O43" i="34"/>
  <c r="O24" i="34"/>
  <c r="O82" i="34"/>
  <c r="O16" i="34"/>
  <c r="O11" i="34"/>
  <c r="O85" i="34"/>
  <c r="O42" i="34"/>
  <c r="O77" i="34"/>
  <c r="O39" i="34"/>
  <c r="O84" i="34"/>
  <c r="O51" i="34"/>
  <c r="O18" i="34"/>
  <c r="O17" i="34"/>
  <c r="O14" i="34"/>
  <c r="O76" i="34"/>
  <c r="O37" i="34"/>
  <c r="O41" i="34"/>
  <c r="O8" i="34"/>
  <c r="O28" i="34"/>
  <c r="O60" i="34"/>
  <c r="O67" i="34"/>
  <c r="O79" i="23"/>
  <c r="O42" i="23"/>
  <c r="O84" i="23"/>
  <c r="O52" i="23"/>
  <c r="O19" i="23"/>
  <c r="O65" i="23"/>
  <c r="O32" i="23"/>
  <c r="O70" i="23"/>
  <c r="O40" i="23"/>
  <c r="O10" i="23"/>
  <c r="O27" i="23"/>
  <c r="O36" i="23"/>
  <c r="O11" i="23"/>
  <c r="O43" i="23"/>
  <c r="O74" i="23"/>
  <c r="O60" i="23"/>
  <c r="O47" i="23"/>
  <c r="O9" i="23"/>
  <c r="O28" i="23"/>
  <c r="O67" i="23"/>
  <c r="O64" i="23"/>
  <c r="O34" i="23"/>
  <c r="O77" i="23"/>
  <c r="O45" i="23"/>
  <c r="O85" i="23"/>
  <c r="O58" i="23"/>
  <c r="O24" i="23"/>
  <c r="O62" i="23"/>
  <c r="O29" i="23"/>
  <c r="O82" i="23"/>
  <c r="O54" i="23"/>
  <c r="O8" i="23"/>
  <c r="O68" i="23"/>
  <c r="O81" i="23"/>
  <c r="O48" i="23"/>
  <c r="O38" i="23"/>
  <c r="O20" i="23"/>
  <c r="O33" i="23"/>
  <c r="O72" i="23"/>
  <c r="O30" i="23"/>
  <c r="O59" i="23"/>
  <c r="O71" i="23"/>
  <c r="O75" i="23"/>
  <c r="O13" i="23"/>
  <c r="O21" i="23"/>
  <c r="O17" i="23"/>
  <c r="O49" i="23"/>
  <c r="O15" i="23"/>
  <c r="O78" i="23"/>
  <c r="O44" i="23"/>
  <c r="O31" i="23"/>
  <c r="O37" i="23"/>
  <c r="O50" i="23"/>
  <c r="O51" i="23"/>
  <c r="O16" i="23"/>
  <c r="O56" i="23"/>
  <c r="O55" i="23"/>
  <c r="O69" i="23"/>
  <c r="O76" i="23"/>
  <c r="O53" i="23"/>
  <c r="O80" i="23"/>
  <c r="O18" i="23"/>
  <c r="O12" i="23"/>
  <c r="O41" i="23"/>
  <c r="O63" i="23"/>
  <c r="O73" i="23"/>
  <c r="O66" i="23"/>
  <c r="O83" i="23"/>
  <c r="O14" i="23"/>
  <c r="O23" i="23"/>
  <c r="O57" i="23"/>
  <c r="O61" i="23"/>
  <c r="O26" i="23"/>
  <c r="O22" i="23"/>
  <c r="O39" i="23"/>
  <c r="O25" i="23"/>
  <c r="O46" i="23"/>
  <c r="O35" i="23"/>
  <c r="G68" i="29"/>
  <c r="G57" i="29"/>
  <c r="G35" i="29"/>
  <c r="G30" i="29"/>
  <c r="G12" i="29"/>
  <c r="G52" i="29"/>
  <c r="G41" i="29"/>
  <c r="V86" i="18"/>
  <c r="W70" i="18"/>
  <c r="W42" i="18"/>
  <c r="W36" i="18"/>
  <c r="W82" i="18"/>
  <c r="W78" i="18"/>
  <c r="W13" i="18"/>
  <c r="W59" i="18"/>
  <c r="W75" i="18"/>
  <c r="W71" i="18"/>
  <c r="W79" i="18"/>
  <c r="W64" i="18"/>
  <c r="W56" i="18"/>
  <c r="W58" i="18"/>
  <c r="W28" i="18"/>
  <c r="W34" i="18"/>
  <c r="W8" i="18"/>
  <c r="W30" i="18"/>
  <c r="W67" i="18"/>
  <c r="W57" i="18"/>
  <c r="T26" i="40"/>
  <c r="T52" i="40"/>
  <c r="T11" i="40"/>
  <c r="T15" i="40"/>
  <c r="T23" i="40"/>
</calcChain>
</file>

<file path=xl/sharedStrings.xml><?xml version="1.0" encoding="utf-8"?>
<sst xmlns="http://schemas.openxmlformats.org/spreadsheetml/2006/main" count="2218" uniqueCount="115">
  <si>
    <t>MES</t>
  </si>
  <si>
    <t>AÑO</t>
  </si>
  <si>
    <t>Ventilador Mecánico (VM)</t>
  </si>
  <si>
    <t>Nº días exposición con CVC</t>
  </si>
  <si>
    <t>Tasa de ITS</t>
  </si>
  <si>
    <t>Tasa de Neumonía</t>
  </si>
  <si>
    <t xml:space="preserve">TOTAL </t>
  </si>
  <si>
    <t>TOTAL</t>
  </si>
  <si>
    <t xml:space="preserve">Servicio de Medicina  </t>
  </si>
  <si>
    <t>Catéter Urinario Permanente  (CUP)</t>
  </si>
  <si>
    <t>Catéter Urinario Permanente (CUP)</t>
  </si>
  <si>
    <t>Mes</t>
  </si>
  <si>
    <t>N° IHO</t>
  </si>
  <si>
    <t>tasa</t>
  </si>
  <si>
    <t>a</t>
  </si>
  <si>
    <t>b</t>
  </si>
  <si>
    <t>b/a x 100</t>
  </si>
  <si>
    <t>c</t>
  </si>
  <si>
    <t>d</t>
  </si>
  <si>
    <t>e</t>
  </si>
  <si>
    <t>e/c x 100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</si>
  <si>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</si>
  <si>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</si>
  <si>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</si>
  <si>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</si>
  <si>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</si>
  <si>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</si>
  <si>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</si>
  <si>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</si>
  <si>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</si>
  <si>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</si>
  <si>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</si>
  <si>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</si>
  <si>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</si>
  <si>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Catéter Venoso Cental (CVC)</t>
  </si>
  <si>
    <t>d/c x 1000</t>
  </si>
  <si>
    <t>f</t>
  </si>
  <si>
    <t>f/e x 1000</t>
  </si>
  <si>
    <t>g/f x 100</t>
  </si>
  <si>
    <t>TASA DE INCIDENCIA 
PROMEDIO</t>
  </si>
  <si>
    <t>Q3</t>
  </si>
  <si>
    <t>Q2</t>
  </si>
  <si>
    <t>Q1</t>
  </si>
  <si>
    <t>N° Dias Exposicion con CVC</t>
  </si>
  <si>
    <t>N° de Pacientes Vigilados</t>
  </si>
  <si>
    <t>N° ITS Asociado a CVC</t>
  </si>
  <si>
    <t>N° Dias Exposicion con CUP</t>
  </si>
  <si>
    <t>N° ITU Asociado a CUP</t>
  </si>
  <si>
    <t>Tasa de ITU</t>
  </si>
  <si>
    <t>N° Dias Exposicion con VM</t>
  </si>
  <si>
    <t>N° Neumonias Asociado a VM</t>
  </si>
  <si>
    <t>Tasa de Neumonia</t>
  </si>
  <si>
    <t xml:space="preserve">  </t>
  </si>
  <si>
    <t>N° de Endomet</t>
  </si>
  <si>
    <t>N° Pacientes Vigilados</t>
  </si>
  <si>
    <t>N° ITU Asociados a CUP</t>
  </si>
  <si>
    <t>Tasa de CVC</t>
  </si>
  <si>
    <t>Prom historico</t>
  </si>
  <si>
    <t>lim_sup_IC99%</t>
  </si>
  <si>
    <t>Prom Nacional</t>
  </si>
  <si>
    <t>Prom Categoria</t>
  </si>
  <si>
    <t>Hernioplastía  inguinal</t>
  </si>
  <si>
    <t>Tasa</t>
  </si>
  <si>
    <t>Colecistectomía</t>
  </si>
  <si>
    <t xml:space="preserve">Tasa </t>
  </si>
  <si>
    <t xml:space="preserve">Servicio de Cirugia  </t>
  </si>
  <si>
    <t>N° de pacientes vigilados</t>
  </si>
  <si>
    <t>N°  ITS asociado a CVC</t>
  </si>
  <si>
    <t>N° días exposición con CVP</t>
  </si>
  <si>
    <t>N° ITS asociado a CVP</t>
  </si>
  <si>
    <t>N° días exposición con VM</t>
  </si>
  <si>
    <t>N° Neumonías asociado a VM</t>
  </si>
  <si>
    <t>Infecciones al Torrente Sanguineo por CVC</t>
  </si>
  <si>
    <t>Infecciones al Torrente Sanguineo Asociado a AVC</t>
  </si>
  <si>
    <t>Neumonias  Asociado a Ventilacion Mecanica</t>
  </si>
  <si>
    <t>TASA DE INFECCIONES INTRAHOSPITALARIAS SERVICIO DE UCI MEDICINA HOSPITAL …………………………., AÑOS 2005 - 2010</t>
  </si>
  <si>
    <t>TASA DE INFECCIONES INTRAHOSPITALARIAS SERVICIO DE UCI EMG HOSPITAL…………………...AÑOS 2005 - 2010</t>
  </si>
  <si>
    <t>UCI Neonatologia, HOSPITAL……………..,2010</t>
  </si>
  <si>
    <t>CANAL ENDEMICO DE CASOS</t>
  </si>
  <si>
    <t>UCI Medicina, HOSPITAL……………..,2010</t>
  </si>
  <si>
    <t>PARTO CESAREA</t>
  </si>
  <si>
    <t>PARTO VAGINAL</t>
  </si>
  <si>
    <t>TASA DE INFECCIONES INTRAHOSPITALARIAS SERVICIO DE OBSTETRICIA, HOSPITAL …………………………., AÑOS 2005 - 2010</t>
  </si>
  <si>
    <t xml:space="preserve">Endometritis  Asociado a Cesareas Obstetricia   </t>
  </si>
  <si>
    <t>HOSPITAL……………..,2010</t>
  </si>
  <si>
    <t xml:space="preserve">Infeccion de Herida Operatoria en Cesarea Obstetricia   </t>
  </si>
  <si>
    <t xml:space="preserve">Endometritis  Asociado a Partos Vaginales Obstetricia   </t>
  </si>
  <si>
    <t>TASA DE INFECCIONES INTRAHOSPITALARIAS SERVICIO DE MEDICINA Y CIRUGIA HOSPTAL ……………………………………... AÑOS 2005 - 2010</t>
  </si>
  <si>
    <t xml:space="preserve">Infecciones al Tracto Urinario Asociado a CUP Hospitalizacion  Cirugia    </t>
  </si>
  <si>
    <t xml:space="preserve">Infecciones al Tracto Urinario Asociado a CUP, Hospitalizacion    </t>
  </si>
  <si>
    <t>CANAL ENDEMICO TASA</t>
  </si>
  <si>
    <t>TASAS DE INCIDENCIA DE IIH SERVICIO DE NEONATOLOGIA HOSPITAL………………………….., 2005 - 2010</t>
  </si>
  <si>
    <t>Catéter Venoso periférico (CVP)</t>
  </si>
  <si>
    <t>TASAS DE INCIDENCIA DE IIH SERVICIO DE NEONATOLOGIA (&lt;1500 gr) HOSPITAL………………………….., 2005 - 2010</t>
  </si>
  <si>
    <t>TASAS DE INCIDENCIA DE IIH SERVICIO DE NEONATOLOGIA (1501-2500 gr) HOSPITAL………………………….., 2005 - 2010</t>
  </si>
  <si>
    <t>TASAS DE INCIDENCIA DE IIH SERVICIO DE NEONATOLOGIA (&gt; 2500 gr) HOSPITAL………………………….., 2005 - 2010</t>
  </si>
  <si>
    <t>TASA DE INFECCIONES INTRAHOSPITALARIAS SERVICIO DE CARDIOLOGIA INSTITUTO …………………………., AÑOS 2005 - 2010</t>
  </si>
  <si>
    <t>TASA DE INFECCIONES INTRAHOSPITALARIAS SERVICIO DE NEUROCIRUGÍA, INSTITUTO ………………………….., AÑOS 2005 - 2010</t>
  </si>
  <si>
    <t>Casos</t>
  </si>
  <si>
    <t>N º de RR.HH</t>
  </si>
  <si>
    <t>a/b x 1000</t>
  </si>
  <si>
    <t>Medico</t>
  </si>
  <si>
    <t>Enfermera</t>
  </si>
  <si>
    <t>Tecnica de Enfermería</t>
  </si>
  <si>
    <t>Tecnologo</t>
  </si>
  <si>
    <t>Estudiante de Medicina</t>
  </si>
  <si>
    <t>Estudiante de Enfermería</t>
  </si>
  <si>
    <t>Interno</t>
  </si>
  <si>
    <t>Residente</t>
  </si>
  <si>
    <t>Limpieza</t>
  </si>
  <si>
    <t>Administrativo</t>
  </si>
  <si>
    <t xml:space="preserve">Otro </t>
  </si>
  <si>
    <t>TUBERCULOSIS EN TRABAJADORES DE LA SALUD, INSTITUTO ………………………….., AÑOS 2005 - 2010</t>
  </si>
  <si>
    <t>ACCIDENTE PUNZO CORTANTE EN TRABAJADORES DE LA SALUD, INSTITUTO ………………………….., AÑOS 2005 - 2010</t>
  </si>
  <si>
    <t>TASA DE INFECCIONES INTRAHOSPITALARIAS SERVICIO DE UCI PEDIATRICO, HOSPITAL …………………………., AÑOS 2006 - 2011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</si>
</sst>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.8"/>
      <color indexed="8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2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quotePrefix="1"/>
    <xf numFmtId="164" fontId="0" fillId="0" borderId="0" xfId="0" applyNumberFormat="1"/>
    <xf numFmtId="0" fontId="5" fillId="0" borderId="0" xfId="0" applyFont="1"/>
    <xf numFmtId="0" fontId="1" fillId="0" borderId="0" xfId="0" applyFont="1"/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6" fillId="0" borderId="6" xfId="0" applyFont="1" applyFill="1" applyBorder="1" applyAlignment="1">
      <alignment vertical="center" textRotation="90"/>
    </xf>
    <xf numFmtId="2" fontId="10" fillId="0" borderId="7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2" fontId="0" fillId="2" borderId="0" xfId="0" applyNumberForma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164" fontId="1" fillId="2" borderId="0" xfId="0" applyNumberFormat="1" applyFont="1" applyFill="1"/>
    <xf numFmtId="2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1" fillId="2" borderId="0" xfId="0" applyNumberFormat="1" applyFont="1" applyFill="1"/>
    <xf numFmtId="1" fontId="1" fillId="2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0" xfId="0" quotePrefix="1" applyFill="1"/>
    <xf numFmtId="2" fontId="0" fillId="2" borderId="3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12" fillId="0" borderId="17" xfId="0" applyFont="1" applyFill="1" applyBorder="1" applyAlignment="1">
      <alignment vertical="center" textRotation="90"/>
    </xf>
    <xf numFmtId="0" fontId="12" fillId="0" borderId="6" xfId="0" applyFont="1" applyFill="1" applyBorder="1" applyAlignment="1">
      <alignment vertical="center" textRotation="90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8" fillId="0" borderId="2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0" fontId="1" fillId="0" borderId="23" xfId="0" applyFont="1" applyFill="1" applyBorder="1"/>
    <xf numFmtId="0" fontId="5" fillId="0" borderId="24" xfId="0" applyFont="1" applyFill="1" applyBorder="1"/>
    <xf numFmtId="2" fontId="5" fillId="2" borderId="22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1" fillId="0" borderId="24" xfId="0" applyFont="1" applyFill="1" applyBorder="1"/>
    <xf numFmtId="2" fontId="0" fillId="2" borderId="2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0" borderId="25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26" xfId="0" applyFont="1" applyFill="1" applyBorder="1"/>
    <xf numFmtId="164" fontId="0" fillId="0" borderId="27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5" fillId="0" borderId="30" xfId="0" applyFont="1" applyFill="1" applyBorder="1"/>
    <xf numFmtId="2" fontId="1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wrapText="1"/>
    </xf>
    <xf numFmtId="0" fontId="0" fillId="0" borderId="26" xfId="0" applyFill="1" applyBorder="1"/>
    <xf numFmtId="0" fontId="0" fillId="0" borderId="19" xfId="0" applyFill="1" applyBorder="1"/>
    <xf numFmtId="0" fontId="0" fillId="0" borderId="31" xfId="0" applyFill="1" applyBorder="1"/>
    <xf numFmtId="1" fontId="0" fillId="0" borderId="30" xfId="0" applyNumberFormat="1" applyFill="1" applyBorder="1"/>
    <xf numFmtId="1" fontId="0" fillId="0" borderId="7" xfId="0" applyNumberForma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0" fillId="0" borderId="23" xfId="0" applyFill="1" applyBorder="1"/>
    <xf numFmtId="2" fontId="0" fillId="0" borderId="15" xfId="0" applyNumberForma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 wrapText="1"/>
    </xf>
    <xf numFmtId="2" fontId="2" fillId="0" borderId="15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0" fillId="0" borderId="18" xfId="0" applyFill="1" applyBorder="1"/>
    <xf numFmtId="2" fontId="2" fillId="0" borderId="4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6" fillId="0" borderId="31" xfId="0" applyFont="1" applyFill="1" applyBorder="1" applyAlignment="1">
      <alignment vertical="center" textRotation="90"/>
    </xf>
    <xf numFmtId="0" fontId="4" fillId="0" borderId="30" xfId="0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0" fontId="12" fillId="0" borderId="31" xfId="0" applyFont="1" applyFill="1" applyBorder="1" applyAlignment="1">
      <alignment vertical="center" textRotation="90"/>
    </xf>
    <xf numFmtId="1" fontId="0" fillId="0" borderId="16" xfId="0" applyNumberForma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2" fillId="0" borderId="32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2" fontId="0" fillId="0" borderId="32" xfId="0" applyNumberForma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 wrapText="1"/>
    </xf>
    <xf numFmtId="2" fontId="18" fillId="0" borderId="14" xfId="0" applyNumberFormat="1" applyFont="1" applyFill="1" applyBorder="1" applyAlignment="1">
      <alignment horizontal="center"/>
    </xf>
    <xf numFmtId="2" fontId="18" fillId="0" borderId="33" xfId="0" applyNumberFormat="1" applyFont="1" applyFill="1" applyBorder="1" applyAlignment="1">
      <alignment horizontal="center"/>
    </xf>
    <xf numFmtId="164" fontId="18" fillId="0" borderId="14" xfId="0" applyNumberFormat="1" applyFont="1" applyFill="1" applyBorder="1" applyAlignment="1">
      <alignment horizontal="center"/>
    </xf>
    <xf numFmtId="2" fontId="18" fillId="0" borderId="22" xfId="0" applyNumberFormat="1" applyFon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10" fillId="0" borderId="36" xfId="0" applyNumberFormat="1" applyFont="1" applyFill="1" applyBorder="1" applyAlignment="1">
      <alignment horizontal="center"/>
    </xf>
    <xf numFmtId="2" fontId="10" fillId="0" borderId="37" xfId="0" applyNumberFormat="1" applyFont="1" applyFill="1" applyBorder="1" applyAlignment="1">
      <alignment horizontal="center"/>
    </xf>
    <xf numFmtId="0" fontId="1" fillId="0" borderId="30" xfId="0" applyFont="1" applyFill="1" applyBorder="1"/>
    <xf numFmtId="2" fontId="18" fillId="0" borderId="9" xfId="0" applyNumberFormat="1" applyFont="1" applyFill="1" applyBorder="1" applyAlignment="1">
      <alignment horizontal="center"/>
    </xf>
    <xf numFmtId="164" fontId="18" fillId="0" borderId="7" xfId="0" applyNumberFormat="1" applyFont="1" applyFill="1" applyBorder="1" applyAlignment="1">
      <alignment horizontal="center"/>
    </xf>
    <xf numFmtId="2" fontId="18" fillId="0" borderId="8" xfId="0" applyNumberFormat="1" applyFon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2" fontId="22" fillId="0" borderId="7" xfId="0" applyNumberFormat="1" applyFont="1" applyFill="1" applyBorder="1" applyAlignment="1">
      <alignment horizontal="center"/>
    </xf>
    <xf numFmtId="2" fontId="22" fillId="0" borderId="9" xfId="0" applyNumberFormat="1" applyFont="1" applyFill="1" applyBorder="1" applyAlignment="1">
      <alignment horizontal="center"/>
    </xf>
    <xf numFmtId="2" fontId="22" fillId="0" borderId="8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" fillId="0" borderId="42" xfId="0" applyFont="1" applyFill="1" applyBorder="1"/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2" fontId="22" fillId="0" borderId="44" xfId="0" applyNumberFormat="1" applyFont="1" applyFill="1" applyBorder="1" applyAlignment="1">
      <alignment horizontal="center"/>
    </xf>
    <xf numFmtId="2" fontId="22" fillId="0" borderId="45" xfId="0" applyNumberFormat="1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164" fontId="22" fillId="0" borderId="44" xfId="0" applyNumberFormat="1" applyFont="1" applyFill="1" applyBorder="1" applyAlignment="1">
      <alignment horizontal="center"/>
    </xf>
    <xf numFmtId="2" fontId="22" fillId="0" borderId="4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2" fontId="9" fillId="0" borderId="44" xfId="0" applyNumberFormat="1" applyFont="1" applyFill="1" applyBorder="1" applyAlignment="1">
      <alignment horizontal="center"/>
    </xf>
    <xf numFmtId="2" fontId="9" fillId="0" borderId="45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64" fontId="9" fillId="0" borderId="44" xfId="0" applyNumberFormat="1" applyFont="1" applyFill="1" applyBorder="1" applyAlignment="1">
      <alignment horizontal="center"/>
    </xf>
    <xf numFmtId="2" fontId="9" fillId="0" borderId="47" xfId="0" applyNumberFormat="1" applyFont="1" applyFill="1" applyBorder="1" applyAlignment="1">
      <alignment horizontal="center"/>
    </xf>
    <xf numFmtId="0" fontId="10" fillId="2" borderId="0" xfId="0" applyFont="1" applyFill="1" applyAlignment="1"/>
    <xf numFmtId="0" fontId="18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1" fontId="5" fillId="0" borderId="48" xfId="0" applyNumberFormat="1" applyFont="1" applyFill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2" fontId="26" fillId="0" borderId="34" xfId="0" applyNumberFormat="1" applyFont="1" applyFill="1" applyBorder="1" applyAlignment="1">
      <alignment horizontal="center"/>
    </xf>
    <xf numFmtId="164" fontId="26" fillId="0" borderId="27" xfId="0" applyNumberFormat="1" applyFont="1" applyFill="1" applyBorder="1" applyAlignment="1">
      <alignment horizontal="center"/>
    </xf>
    <xf numFmtId="2" fontId="26" fillId="0" borderId="28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/>
    </xf>
    <xf numFmtId="2" fontId="26" fillId="0" borderId="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26" fillId="0" borderId="13" xfId="0" applyNumberFormat="1" applyFont="1" applyFill="1" applyBorder="1" applyAlignment="1">
      <alignment horizontal="center"/>
    </xf>
    <xf numFmtId="2" fontId="26" fillId="0" borderId="15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164" fontId="26" fillId="0" borderId="4" xfId="0" applyNumberFormat="1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2" fontId="26" fillId="0" borderId="11" xfId="0" applyNumberFormat="1" applyFont="1" applyFill="1" applyBorder="1" applyAlignment="1">
      <alignment horizontal="center"/>
    </xf>
    <xf numFmtId="2" fontId="26" fillId="0" borderId="35" xfId="0" applyNumberFormat="1" applyFont="1" applyFill="1" applyBorder="1" applyAlignment="1">
      <alignment horizontal="center"/>
    </xf>
    <xf numFmtId="164" fontId="26" fillId="0" borderId="11" xfId="0" applyNumberFormat="1" applyFont="1" applyFill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2" fontId="27" fillId="0" borderId="7" xfId="0" applyNumberFormat="1" applyFont="1" applyFill="1" applyBorder="1" applyAlignment="1">
      <alignment horizontal="center"/>
    </xf>
    <xf numFmtId="1" fontId="27" fillId="0" borderId="12" xfId="0" applyNumberFormat="1" applyFont="1" applyFill="1" applyBorder="1" applyAlignment="1">
      <alignment horizontal="center"/>
    </xf>
    <xf numFmtId="2" fontId="27" fillId="0" borderId="9" xfId="0" applyNumberFormat="1" applyFont="1" applyFill="1" applyBorder="1" applyAlignment="1">
      <alignment horizontal="center"/>
    </xf>
    <xf numFmtId="164" fontId="27" fillId="0" borderId="7" xfId="0" applyNumberFormat="1" applyFont="1" applyFill="1" applyBorder="1" applyAlignment="1">
      <alignment horizontal="center"/>
    </xf>
    <xf numFmtId="2" fontId="27" fillId="0" borderId="8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2" fontId="27" fillId="0" borderId="33" xfId="0" applyNumberFormat="1" applyFont="1" applyFill="1" applyBorder="1" applyAlignment="1">
      <alignment horizontal="center"/>
    </xf>
    <xf numFmtId="164" fontId="27" fillId="0" borderId="14" xfId="0" applyNumberFormat="1" applyFont="1" applyFill="1" applyBorder="1" applyAlignment="1">
      <alignment horizontal="center"/>
    </xf>
    <xf numFmtId="2" fontId="27" fillId="0" borderId="22" xfId="0" applyNumberFormat="1" applyFont="1" applyFill="1" applyBorder="1" applyAlignment="1">
      <alignment horizontal="center"/>
    </xf>
    <xf numFmtId="2" fontId="27" fillId="0" borderId="12" xfId="0" applyNumberFormat="1" applyFont="1" applyFill="1" applyBorder="1" applyAlignment="1">
      <alignment horizontal="center"/>
    </xf>
    <xf numFmtId="2" fontId="27" fillId="0" borderId="36" xfId="0" applyNumberFormat="1" applyFont="1" applyFill="1" applyBorder="1" applyAlignment="1">
      <alignment horizontal="center"/>
    </xf>
    <xf numFmtId="2" fontId="27" fillId="0" borderId="37" xfId="0" applyNumberFormat="1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/>
    </xf>
    <xf numFmtId="164" fontId="26" fillId="0" borderId="7" xfId="0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2" fontId="23" fillId="0" borderId="34" xfId="0" applyNumberFormat="1" applyFont="1" applyFill="1" applyBorder="1" applyAlignment="1">
      <alignment horizontal="center"/>
    </xf>
    <xf numFmtId="164" fontId="23" fillId="0" borderId="27" xfId="0" applyNumberFormat="1" applyFont="1" applyFill="1" applyBorder="1" applyAlignment="1">
      <alignment horizontal="center"/>
    </xf>
    <xf numFmtId="2" fontId="23" fillId="0" borderId="28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2" fontId="23" fillId="0" borderId="3" xfId="0" applyNumberFormat="1" applyFont="1" applyFill="1" applyBorder="1" applyAlignment="1">
      <alignment horizontal="center"/>
    </xf>
    <xf numFmtId="2" fontId="23" fillId="0" borderId="13" xfId="0" applyNumberFormat="1" applyFont="1" applyFill="1" applyBorder="1" applyAlignment="1">
      <alignment horizontal="center"/>
    </xf>
    <xf numFmtId="2" fontId="23" fillId="0" borderId="32" xfId="0" applyNumberFormat="1" applyFont="1" applyFill="1" applyBorder="1" applyAlignment="1">
      <alignment horizontal="center"/>
    </xf>
    <xf numFmtId="164" fontId="23" fillId="0" borderId="13" xfId="0" applyNumberFormat="1" applyFont="1" applyFill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164" fontId="23" fillId="0" borderId="4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/>
    </xf>
    <xf numFmtId="2" fontId="23" fillId="0" borderId="11" xfId="0" applyNumberFormat="1" applyFont="1" applyFill="1" applyBorder="1" applyAlignment="1">
      <alignment horizontal="center"/>
    </xf>
    <xf numFmtId="2" fontId="23" fillId="0" borderId="35" xfId="0" applyNumberFormat="1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5" fillId="0" borderId="33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2" fontId="28" fillId="0" borderId="27" xfId="0" applyNumberFormat="1" applyFont="1" applyFill="1" applyBorder="1" applyAlignment="1">
      <alignment horizontal="center"/>
    </xf>
    <xf numFmtId="2" fontId="28" fillId="0" borderId="34" xfId="0" applyNumberFormat="1" applyFont="1" applyFill="1" applyBorder="1" applyAlignment="1">
      <alignment horizontal="center"/>
    </xf>
    <xf numFmtId="164" fontId="28" fillId="0" borderId="27" xfId="0" applyNumberFormat="1" applyFont="1" applyFill="1" applyBorder="1" applyAlignment="1">
      <alignment horizontal="center"/>
    </xf>
    <xf numFmtId="2" fontId="28" fillId="0" borderId="28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8" fillId="0" borderId="2" xfId="0" applyNumberFormat="1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/>
    </xf>
    <xf numFmtId="2" fontId="28" fillId="0" borderId="3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8" fillId="0" borderId="32" xfId="0" applyNumberFormat="1" applyFont="1" applyFill="1" applyBorder="1" applyAlignment="1">
      <alignment horizontal="center"/>
    </xf>
    <xf numFmtId="164" fontId="28" fillId="0" borderId="13" xfId="0" applyNumberFormat="1" applyFont="1" applyFill="1" applyBorder="1" applyAlignment="1">
      <alignment horizontal="center"/>
    </xf>
    <xf numFmtId="2" fontId="28" fillId="0" borderId="15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5" fillId="0" borderId="36" xfId="0" applyNumberFormat="1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18" fillId="3" borderId="40" xfId="0" applyNumberFormat="1" applyFont="1" applyFill="1" applyBorder="1" applyAlignment="1">
      <alignment horizontal="center"/>
    </xf>
    <xf numFmtId="2" fontId="18" fillId="3" borderId="7" xfId="0" applyNumberFormat="1" applyFon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26" fillId="3" borderId="51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52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18" fillId="3" borderId="41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26" fillId="3" borderId="55" xfId="0" applyFont="1" applyFill="1" applyBorder="1" applyAlignment="1">
      <alignment horizontal="center"/>
    </xf>
    <xf numFmtId="0" fontId="26" fillId="3" borderId="54" xfId="0" applyFont="1" applyFill="1" applyBorder="1" applyAlignment="1">
      <alignment horizontal="center"/>
    </xf>
    <xf numFmtId="0" fontId="26" fillId="3" borderId="56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3" fillId="3" borderId="49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3" fillId="3" borderId="50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2" fontId="5" fillId="3" borderId="40" xfId="0" applyNumberFormat="1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0" fontId="23" fillId="3" borderId="51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38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4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23" fillId="3" borderId="55" xfId="0" applyFont="1" applyFill="1" applyBorder="1" applyAlignment="1">
      <alignment horizontal="center"/>
    </xf>
    <xf numFmtId="0" fontId="23" fillId="3" borderId="56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28" fillId="3" borderId="54" xfId="0" applyFont="1" applyFill="1" applyBorder="1" applyAlignment="1">
      <alignment horizontal="center"/>
    </xf>
    <xf numFmtId="0" fontId="28" fillId="3" borderId="39" xfId="0" applyFont="1" applyFill="1" applyBorder="1" applyAlignment="1">
      <alignment horizontal="center"/>
    </xf>
    <xf numFmtId="0" fontId="26" fillId="3" borderId="38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2" fontId="27" fillId="3" borderId="40" xfId="0" applyNumberFormat="1" applyFont="1" applyFill="1" applyBorder="1" applyAlignment="1">
      <alignment horizontal="center"/>
    </xf>
    <xf numFmtId="2" fontId="27" fillId="3" borderId="7" xfId="0" applyNumberFormat="1" applyFont="1" applyFill="1" applyBorder="1" applyAlignment="1">
      <alignment horizontal="center"/>
    </xf>
    <xf numFmtId="0" fontId="27" fillId="3" borderId="40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41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6" fillId="3" borderId="39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2" fontId="18" fillId="3" borderId="16" xfId="0" applyNumberFormat="1" applyFont="1" applyFill="1" applyBorder="1" applyAlignment="1">
      <alignment horizontal="center"/>
    </xf>
    <xf numFmtId="1" fontId="1" fillId="3" borderId="5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39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2" fillId="3" borderId="55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54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39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1" fontId="15" fillId="3" borderId="54" xfId="0" applyNumberFormat="1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/>
    </xf>
    <xf numFmtId="2" fontId="23" fillId="4" borderId="1" xfId="0" applyNumberFormat="1" applyFont="1" applyFill="1" applyBorder="1" applyAlignment="1">
      <alignment horizontal="center"/>
    </xf>
    <xf numFmtId="1" fontId="18" fillId="3" borderId="16" xfId="0" applyNumberFormat="1" applyFont="1" applyFill="1" applyBorder="1" applyAlignment="1">
      <alignment horizontal="center"/>
    </xf>
    <xf numFmtId="1" fontId="18" fillId="3" borderId="7" xfId="0" applyNumberFormat="1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2" fontId="2" fillId="4" borderId="13" xfId="0" applyNumberFormat="1" applyFont="1" applyFill="1" applyBorder="1" applyAlignment="1">
      <alignment horizontal="center" wrapText="1"/>
    </xf>
    <xf numFmtId="2" fontId="4" fillId="4" borderId="7" xfId="0" applyNumberFormat="1" applyFont="1" applyFill="1" applyBorder="1" applyAlignment="1">
      <alignment horizontal="center" wrapText="1"/>
    </xf>
    <xf numFmtId="2" fontId="1" fillId="0" borderId="16" xfId="0" applyNumberFormat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18" fillId="3" borderId="57" xfId="0" applyFont="1" applyFill="1" applyBorder="1" applyAlignment="1">
      <alignment horizontal="center"/>
    </xf>
    <xf numFmtId="0" fontId="26" fillId="3" borderId="58" xfId="0" applyFont="1" applyFill="1" applyBorder="1" applyAlignment="1">
      <alignment horizontal="center"/>
    </xf>
    <xf numFmtId="0" fontId="26" fillId="3" borderId="5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/>
    </xf>
    <xf numFmtId="0" fontId="18" fillId="3" borderId="61" xfId="0" applyFont="1" applyFill="1" applyBorder="1" applyAlignment="1">
      <alignment horizontal="center"/>
    </xf>
    <xf numFmtId="1" fontId="18" fillId="3" borderId="40" xfId="0" applyNumberFormat="1" applyFont="1" applyFill="1" applyBorder="1" applyAlignment="1">
      <alignment horizontal="center"/>
    </xf>
    <xf numFmtId="164" fontId="18" fillId="0" borderId="41" xfId="0" applyNumberFormat="1" applyFont="1" applyFill="1" applyBorder="1" applyAlignment="1">
      <alignment horizontal="center"/>
    </xf>
    <xf numFmtId="0" fontId="18" fillId="3" borderId="62" xfId="0" applyFont="1" applyFill="1" applyBorder="1" applyAlignment="1">
      <alignment horizontal="center"/>
    </xf>
    <xf numFmtId="0" fontId="18" fillId="3" borderId="63" xfId="0" applyFont="1" applyFill="1" applyBorder="1" applyAlignment="1">
      <alignment horizontal="center"/>
    </xf>
    <xf numFmtId="0" fontId="18" fillId="3" borderId="64" xfId="0" applyFont="1" applyFill="1" applyBorder="1" applyAlignment="1">
      <alignment horizontal="center"/>
    </xf>
    <xf numFmtId="1" fontId="5" fillId="5" borderId="1" xfId="1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textRotation="90"/>
    </xf>
    <xf numFmtId="0" fontId="6" fillId="0" borderId="66" xfId="0" applyFont="1" applyFill="1" applyBorder="1" applyAlignment="1">
      <alignment horizontal="center" vertical="center" textRotation="90"/>
    </xf>
    <xf numFmtId="0" fontId="6" fillId="0" borderId="71" xfId="0" applyFont="1" applyFill="1" applyBorder="1" applyAlignment="1">
      <alignment horizontal="center" vertical="center" textRotation="90"/>
    </xf>
    <xf numFmtId="0" fontId="6" fillId="0" borderId="69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72" xfId="0" applyFont="1" applyFill="1" applyBorder="1" applyAlignment="1">
      <alignment horizontal="center" vertical="center" textRotation="90"/>
    </xf>
    <xf numFmtId="0" fontId="21" fillId="0" borderId="31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readingOrder="1"/>
    </xf>
    <xf numFmtId="0" fontId="20" fillId="0" borderId="0" xfId="0" applyFont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2" fillId="0" borderId="69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72" xfId="0" applyFont="1" applyFill="1" applyBorder="1" applyAlignment="1">
      <alignment horizontal="center" vertical="center" textRotation="90"/>
    </xf>
    <xf numFmtId="0" fontId="21" fillId="0" borderId="74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textRotation="90"/>
    </xf>
    <xf numFmtId="0" fontId="12" fillId="0" borderId="66" xfId="0" applyFont="1" applyFill="1" applyBorder="1" applyAlignment="1">
      <alignment horizontal="center" vertical="center" textRotation="90"/>
    </xf>
    <xf numFmtId="0" fontId="12" fillId="0" borderId="71" xfId="0" applyFont="1" applyFill="1" applyBorder="1" applyAlignment="1">
      <alignment horizontal="center" vertical="center" textRotation="90"/>
    </xf>
    <xf numFmtId="0" fontId="17" fillId="2" borderId="0" xfId="0" applyFont="1" applyFill="1" applyAlignment="1">
      <alignment horizontal="center" wrapText="1" readingOrder="1"/>
    </xf>
    <xf numFmtId="0" fontId="6" fillId="0" borderId="42" xfId="0" applyFont="1" applyFill="1" applyBorder="1" applyAlignment="1">
      <alignment horizontal="center" vertical="center" textRotation="90"/>
    </xf>
    <xf numFmtId="0" fontId="6" fillId="0" borderId="24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 textRotation="90"/>
    </xf>
    <xf numFmtId="0" fontId="20" fillId="0" borderId="75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horizontal="center"/>
    </xf>
    <xf numFmtId="0" fontId="18" fillId="0" borderId="76" xfId="0" applyFont="1" applyFill="1" applyBorder="1" applyAlignment="1">
      <alignment horizontal="center"/>
    </xf>
    <xf numFmtId="0" fontId="18" fillId="0" borderId="77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/>
    </xf>
    <xf numFmtId="0" fontId="18" fillId="0" borderId="78" xfId="0" applyFont="1" applyFill="1" applyBorder="1" applyAlignment="1">
      <alignment horizontal="center"/>
    </xf>
    <xf numFmtId="0" fontId="18" fillId="0" borderId="79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73" xfId="0" applyFont="1" applyFill="1" applyBorder="1" applyAlignment="1">
      <alignment horizontal="center"/>
    </xf>
    <xf numFmtId="0" fontId="18" fillId="0" borderId="74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1" fillId="0" borderId="71" xfId="0" applyFont="1" applyFill="1" applyBorder="1" applyAlignment="1">
      <alignment horizontal="center" vertical="center" wrapText="1"/>
    </xf>
    <xf numFmtId="0" fontId="21" fillId="0" borderId="8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79" xfId="0" applyFont="1" applyBorder="1" applyAlignment="1">
      <alignment horizontal="center"/>
    </xf>
    <xf numFmtId="0" fontId="18" fillId="0" borderId="38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0" fillId="0" borderId="14" xfId="0" applyBorder="1"/>
    <xf numFmtId="0" fontId="0" fillId="0" borderId="12" xfId="0" applyBorder="1"/>
    <xf numFmtId="0" fontId="0" fillId="0" borderId="22" xfId="0" applyBorder="1"/>
    <xf numFmtId="0" fontId="0" fillId="0" borderId="37" xfId="0" applyBorder="1"/>
    <xf numFmtId="0" fontId="18" fillId="0" borderId="43" xfId="0" applyFont="1" applyFill="1" applyBorder="1" applyAlignment="1">
      <alignment horizontal="center" vertical="center" wrapText="1"/>
    </xf>
    <xf numFmtId="0" fontId="18" fillId="0" borderId="80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6" xfId="0" applyBorder="1"/>
    <xf numFmtId="0" fontId="18" fillId="0" borderId="73" xfId="0" applyFont="1" applyBorder="1" applyAlignment="1">
      <alignment horizontal="center"/>
    </xf>
    <xf numFmtId="0" fontId="0" fillId="0" borderId="73" xfId="0" applyBorder="1"/>
    <xf numFmtId="0" fontId="0" fillId="0" borderId="74" xfId="0" applyBorder="1"/>
    <xf numFmtId="0" fontId="5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18" fillId="0" borderId="74" xfId="0" applyFont="1" applyBorder="1" applyAlignment="1">
      <alignment horizontal="center"/>
    </xf>
  </cellXfs>
  <cellStyles count="2">
    <cellStyle name="Normal" xfId="0" builtinId="0"/>
    <cellStyle name="Normal 2" xfId="1"/>
  </cellStyles>
  <dxfs count="7"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 Central , Neunatología, HOSPITAL ...........................,2005-2010</a:t>
            </a:r>
          </a:p>
        </c:rich>
      </c:tx>
      <c:layout>
        <c:manualLayout>
          <c:xMode val="edge"/>
          <c:yMode val="edge"/>
          <c:x val="0.12902027911472702"/>
          <c:y val="1.1116257526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23961661341854"/>
          <c:y val="0.58359621451104104"/>
          <c:w val="0.52715654952076674"/>
          <c:h val="0.16088328075709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'NEO&lt;1500'!$F$3:$F$6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24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703149821352E-3"/>
                  <c:y val="-1.0930553361315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985647747674E-3"/>
                  <c:y val="9.34947239947151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64E-4"/>
                  <c:y val="0.105113464221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('NEO&lt;1500'!$F$20,'NEO&lt;1500'!$F$33,'NEO&lt;1500'!$F$46,'NEO&lt;1500'!$F$59,'NEO&lt;1500'!$F$72,'NEO&lt;1500'!$F$85)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329600"/>
        <c:axId val="168331520"/>
      </c:barChart>
      <c:lineChart>
        <c:grouping val="standard"/>
        <c:varyColors val="0"/>
        <c:ser>
          <c:idx val="2"/>
          <c:order val="2"/>
          <c:tx>
            <c:strRef>
              <c:f>'NEO&lt;1500'!$H$3:$H$6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('NEO&lt;1500'!$H$20,'NEO&lt;1500'!$H$33,'NEO&lt;1500'!$H$46,'NEO&lt;1500'!$H$59,'NEO&lt;1500'!$H$72,'NEO&lt;1500'!$H$85)</c:f>
              <c:numCache>
                <c:formatCode>0.00</c:formatCode>
                <c:ptCount val="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'NEO&lt;1500'!$I$3:$I$6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('NEO&lt;1500'!$I$20,'NEO&lt;1500'!$I$33,'NEO&lt;1500'!$I$46,'NEO&lt;1500'!$I$59,'NEO&lt;1500'!$I$72,'NEO&lt;1500'!$I$85)</c:f>
              <c:numCache>
                <c:formatCode>0.00</c:formatCode>
                <c:ptCount val="6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'NEO&lt;1500'!$G$3:$G$6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('NEO&lt;1500'!$G$20,'NEO&lt;1500'!$G$33,'NEO&lt;1500'!$G$46,'NEO&lt;1500'!$G$59,'NEO&lt;1500'!$G$72,'NEO&lt;1500'!$G$85)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'NEO&lt;1500'!$J$3:$J$6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('NEO&lt;1500'!$J$20,'NEO&lt;1500'!$J$33,'NEO&lt;1500'!$J$46,'NEO&lt;1500'!$J$59,'NEO&lt;1500'!$J$72,'NEO&lt;1500'!$J$85)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329600"/>
        <c:axId val="168331520"/>
      </c:lineChart>
      <c:lineChart>
        <c:grouping val="standard"/>
        <c:varyColors val="0"/>
        <c:ser>
          <c:idx val="0"/>
          <c:order val="1"/>
          <c:tx>
            <c:strRef>
              <c:f>'NEO&lt;1500'!$C$3:$C$6</c:f>
              <c:strCache>
                <c:ptCount val="1"/>
                <c:pt idx="0">
                  <c:v>Nº días exposición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('NEO&lt;1500'!$C$20,'NEO&lt;1500'!$C$33,'NEO&lt;1500'!$C$46,'NEO&lt;1500'!$C$59,'NEO&lt;1500'!$C$72,'NEO&lt;1500'!$C$85)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333696"/>
        <c:axId val="168335232"/>
      </c:lineChart>
      <c:catAx>
        <c:axId val="1683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33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331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331379933007E-3"/>
              <c:y val="0.4266365936994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329600"/>
        <c:crosses val="autoZero"/>
        <c:crossBetween val="between"/>
      </c:valAx>
      <c:catAx>
        <c:axId val="168333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335232"/>
        <c:crosses val="autoZero"/>
        <c:auto val="0"/>
        <c:lblAlgn val="ctr"/>
        <c:lblOffset val="100"/>
        <c:noMultiLvlLbl val="0"/>
      </c:catAx>
      <c:valAx>
        <c:axId val="1683352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734491948097279"/>
              <c:y val="0.30208510381215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333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40591793033539E-2"/>
          <c:y val="0.88776795483684745"/>
          <c:w val="0.74608749353901094"/>
          <c:h val="0.10592692537473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Mecanica, Neunatología, HOSPITAL.................,2005- 2010</a:t>
            </a:r>
          </a:p>
        </c:rich>
      </c:tx>
      <c:layout>
        <c:manualLayout>
          <c:xMode val="edge"/>
          <c:yMode val="edge"/>
          <c:x val="9.6295148145851842E-2"/>
          <c:y val="4.3437415150692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0997647443046"/>
          <c:y val="0.36000037006616986"/>
          <c:w val="0.59672178912796903"/>
          <c:h val="0.39157934989653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'NEO&lt;1500'!$V$3:$V$6</c:f>
              <c:strCache>
                <c:ptCount val="1"/>
                <c:pt idx="0">
                  <c:v>Tasa de Neumonía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73791500367581E-3"/>
                  <c:y val="0.109708434773825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1513413478984916E-3"/>
                  <c:y val="0.122216540866025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019271470761233E-3"/>
                  <c:y val="0.14107940771187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66765635175784E-3"/>
                  <c:y val="0.21494742411085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708509861464262E-4"/>
                  <c:y val="0.13371909583179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('NEO&lt;1500'!$V$20,'NEO&lt;1500'!$V$33,'NEO&lt;1500'!$V$46,'NEO&lt;1500'!$V$59,'NEO&lt;1500'!$V$72,'NEO&lt;1500'!$V$85)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871040"/>
        <c:axId val="168872960"/>
      </c:barChart>
      <c:lineChart>
        <c:grouping val="standard"/>
        <c:varyColors val="0"/>
        <c:ser>
          <c:idx val="2"/>
          <c:order val="2"/>
          <c:tx>
            <c:strRef>
              <c:f>'NEO&lt;1500'!$X$3:$X$6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('NEO&lt;1500'!$X$20,'NEO&lt;1500'!$X$33,'NEO&lt;1500'!$X$46,'NEO&lt;1500'!$X$59,'NEO&lt;1500'!$X$72,'NEO&lt;1500'!$X$85)</c:f>
              <c:numCache>
                <c:formatCode>0.00</c:formatCode>
                <c:ptCount val="6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'NEO&lt;1500'!$Y$3:$Y$6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('NEO&lt;1500'!$Y$20,'NEO&lt;1500'!$Y$33,'NEO&lt;1500'!$Y$46,'NEO&lt;1500'!$Y$59,'NEO&lt;1500'!$Y$72,'NEO&lt;1500'!$Y$85)</c:f>
              <c:numCache>
                <c:formatCode>0.00</c:formatCode>
                <c:ptCount val="6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'NEO&lt;1500'!$W$3:$W$6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('NEO&lt;1500'!$W$20,'NEO&lt;1500'!$W$33,'NEO&lt;1500'!$W$46,'NEO&lt;1500'!$W$59,'NEO&lt;1500'!$W$72,'NEO&lt;1500'!$W$85)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'NEO&lt;1500'!$Z$3:$Z$6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('NEO&lt;1500'!$Z$20,'NEO&lt;1500'!$Z$33,'NEO&lt;1500'!$Z$46,'NEO&lt;1500'!$Z$59,'NEO&lt;1500'!$Z$72,'NEO&lt;1500'!$Z$85)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871040"/>
        <c:axId val="168872960"/>
      </c:lineChart>
      <c:lineChart>
        <c:grouping val="standard"/>
        <c:varyColors val="0"/>
        <c:ser>
          <c:idx val="0"/>
          <c:order val="1"/>
          <c:tx>
            <c:strRef>
              <c:f>'NEO&lt;1500'!$S$3:$S$6</c:f>
              <c:strCache>
                <c:ptCount val="1"/>
                <c:pt idx="0">
                  <c:v>N° días exposición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('NEO&lt;1500'!$S$20,'NEO&lt;1500'!$S$33,'NEO&lt;1500'!$S$46,'NEO&lt;1500'!$S$59,'NEO&lt;1500'!$S$72,'NEO&lt;1500'!$S$85)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952960"/>
        <c:axId val="168954496"/>
      </c:lineChart>
      <c:catAx>
        <c:axId val="168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872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72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60202120406E-2"/>
              <c:y val="0.402410172866322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871040"/>
        <c:crosses val="autoZero"/>
        <c:crossBetween val="between"/>
      </c:valAx>
      <c:catAx>
        <c:axId val="16895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68954496"/>
        <c:crosses val="autoZero"/>
        <c:auto val="0"/>
        <c:lblAlgn val="ctr"/>
        <c:lblOffset val="100"/>
        <c:noMultiLvlLbl val="0"/>
      </c:catAx>
      <c:valAx>
        <c:axId val="1689544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63116126232251"/>
              <c:y val="0.35903665490089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952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97663284215458E-2"/>
          <c:y val="0.91414227531903347"/>
          <c:w val="0.9426424452848905"/>
          <c:h val="7.07072133224726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 - Neunatología, HOSPITAL...............,2009-2010</a:t>
            </a:r>
          </a:p>
        </c:rich>
      </c:tx>
      <c:layout>
        <c:manualLayout>
          <c:xMode val="edge"/>
          <c:yMode val="edge"/>
          <c:x val="0.13819875985938776"/>
          <c:y val="1.9628647214854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58861879884289"/>
          <c:y val="0.51960950140899909"/>
          <c:w val="0.686495715760428"/>
          <c:h val="2.2875889999138324E-2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'NEO&lt;1500'!$B$60:$B$71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'NEO&lt;1500'!$F$60:$F$71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'NEO&lt;1500'!$B$60:$B$71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'NEO&lt;1500'!$F$73:$F$84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89440"/>
        <c:axId val="168990976"/>
      </c:barChart>
      <c:catAx>
        <c:axId val="1689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990976"/>
        <c:crosses val="autoZero"/>
        <c:auto val="1"/>
        <c:lblAlgn val="ctr"/>
        <c:lblOffset val="100"/>
        <c:tickMarkSkip val="1"/>
        <c:noMultiLvlLbl val="0"/>
      </c:catAx>
      <c:valAx>
        <c:axId val="168990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96301788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98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Infecciones del Torrente Sanguineo Asociado a Catete Venoso Periferico- Neunatología, HOSPITAL..................,2009 - 2010</a:t>
            </a:r>
          </a:p>
        </c:rich>
      </c:tx>
      <c:layout>
        <c:manualLayout>
          <c:xMode val="edge"/>
          <c:yMode val="edge"/>
          <c:x val="0.1196174321397486"/>
          <c:y val="3.1784840454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09667505328316"/>
          <c:y val="0.50442623186944557"/>
          <c:w val="0.67041853272154206"/>
          <c:h val="2.0649027035591339E-2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'NEO&lt;1500'!$B$60:$B$71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'NEO&lt;1500'!$N$60:$N$71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'NEO&lt;1500'!$B$60:$B$71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'NEO&lt;1500'!$N$73:$N$84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51264"/>
        <c:axId val="169052800"/>
      </c:barChart>
      <c:catAx>
        <c:axId val="1690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052800"/>
        <c:crosses val="autoZero"/>
        <c:auto val="1"/>
        <c:lblAlgn val="ctr"/>
        <c:lblOffset val="100"/>
        <c:tickMarkSkip val="1"/>
        <c:noMultiLvlLbl val="0"/>
      </c:catAx>
      <c:valAx>
        <c:axId val="169052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711191628038784E-2"/>
              <c:y val="0.365259257847006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051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de Incidencia de Neumonias Asociadas a Ventilacion Mecanica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Neunatología - HOSPITAL.........................,2009 - 2010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4782959822"/>
          <c:y val="4.4594225721784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80809108337571"/>
          <c:y val="0.46976797529975395"/>
          <c:w val="0.68750107594193821"/>
          <c:h val="0.21395373132464041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'NEO&lt;1500'!$B$60:$B$71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'NEO&lt;1500'!$V$60:$V$71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'NEO&lt;1500'!$B$60:$B$71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'NEO&lt;1500'!$V$73:$V$84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6608"/>
        <c:axId val="169078144"/>
      </c:barChart>
      <c:catAx>
        <c:axId val="1690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078144"/>
        <c:crosses val="autoZero"/>
        <c:auto val="1"/>
        <c:lblAlgn val="ctr"/>
        <c:lblOffset val="100"/>
        <c:tickMarkSkip val="1"/>
        <c:noMultiLvlLbl val="0"/>
      </c:catAx>
      <c:valAx>
        <c:axId val="16907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43444569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07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 de Infecciones al Torrente Sanguineo Asociado a Cateter Venoso Periferico  - Neunatología, HOSPITAL........................,2007 - 2010</a:t>
            </a:r>
          </a:p>
        </c:rich>
      </c:tx>
      <c:layout>
        <c:manualLayout>
          <c:xMode val="edge"/>
          <c:yMode val="edge"/>
          <c:x val="0.10800524934383202"/>
          <c:y val="3.1026228104465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25430260215E-2"/>
          <c:y val="0.17562127600397509"/>
          <c:w val="0.90251372642989569"/>
          <c:h val="0.593877209645021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('NEO&lt;1500'!$N$34:$N$45,'NEO&lt;1500'!$N$47:$N$58,'NEO&lt;1500'!$N$60:$N$71,'NEO&lt;1500'!$N$73:$N$84)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208448"/>
        <c:axId val="169219200"/>
      </c:barChart>
      <c:lineChart>
        <c:grouping val="standard"/>
        <c:varyColors val="0"/>
        <c:ser>
          <c:idx val="1"/>
          <c:order val="1"/>
          <c:tx>
            <c:strRef>
              <c:f>'NEO&lt;1500'!$P$3:$P$6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('NEO&lt;1500'!$O$34:$O$45,'NEO&lt;1500'!$O$47:$O$58,'NEO&lt;1500'!$O$60:$O$71,'NEO&lt;1500'!$O$73:$O$84)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'NEO&lt;1500'!$P$3:$P$6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('NEO&lt;1500'!$P$34:$P$45,'NEO&lt;1500'!$P$47:$P$58,'NEO&lt;1500'!$P$60:$P$71,'NEO&lt;1500'!$P$73:$P$84)</c:f>
              <c:numCache>
                <c:formatCode>0.00</c:formatCode>
                <c:ptCount val="48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  <c:pt idx="6">
                  <c:v>4.0599999999999996</c:v>
                </c:pt>
                <c:pt idx="7">
                  <c:v>4.0599999999999996</c:v>
                </c:pt>
                <c:pt idx="8">
                  <c:v>4.0599999999999996</c:v>
                </c:pt>
                <c:pt idx="9">
                  <c:v>4.0599999999999996</c:v>
                </c:pt>
                <c:pt idx="10">
                  <c:v>4.0599999999999996</c:v>
                </c:pt>
                <c:pt idx="11">
                  <c:v>4.0599999999999996</c:v>
                </c:pt>
                <c:pt idx="12">
                  <c:v>4.0599999999999996</c:v>
                </c:pt>
                <c:pt idx="13">
                  <c:v>4.0599999999999996</c:v>
                </c:pt>
                <c:pt idx="14">
                  <c:v>4.0599999999999996</c:v>
                </c:pt>
                <c:pt idx="15">
                  <c:v>4.0599999999999996</c:v>
                </c:pt>
                <c:pt idx="16">
                  <c:v>4.0599999999999996</c:v>
                </c:pt>
                <c:pt idx="17">
                  <c:v>4.0599999999999996</c:v>
                </c:pt>
                <c:pt idx="18">
                  <c:v>4.0599999999999996</c:v>
                </c:pt>
                <c:pt idx="19">
                  <c:v>4.0599999999999996</c:v>
                </c:pt>
                <c:pt idx="20">
                  <c:v>4.0599999999999996</c:v>
                </c:pt>
                <c:pt idx="21">
                  <c:v>4.0599999999999996</c:v>
                </c:pt>
                <c:pt idx="22">
                  <c:v>4.0599999999999996</c:v>
                </c:pt>
                <c:pt idx="23">
                  <c:v>4.0599999999999996</c:v>
                </c:pt>
                <c:pt idx="24">
                  <c:v>4.0599999999999996</c:v>
                </c:pt>
                <c:pt idx="25">
                  <c:v>4.0599999999999996</c:v>
                </c:pt>
                <c:pt idx="26">
                  <c:v>4.0599999999999996</c:v>
                </c:pt>
                <c:pt idx="27">
                  <c:v>4.0599999999999996</c:v>
                </c:pt>
                <c:pt idx="28">
                  <c:v>4.0599999999999996</c:v>
                </c:pt>
                <c:pt idx="29">
                  <c:v>4.0599999999999996</c:v>
                </c:pt>
                <c:pt idx="30">
                  <c:v>4.0599999999999996</c:v>
                </c:pt>
                <c:pt idx="31">
                  <c:v>4.0599999999999996</c:v>
                </c:pt>
                <c:pt idx="32">
                  <c:v>4.0599999999999996</c:v>
                </c:pt>
                <c:pt idx="33">
                  <c:v>4.0599999999999996</c:v>
                </c:pt>
                <c:pt idx="34">
                  <c:v>4.0599999999999996</c:v>
                </c:pt>
                <c:pt idx="35">
                  <c:v>4.0599999999999996</c:v>
                </c:pt>
                <c:pt idx="36">
                  <c:v>4.0599999999999996</c:v>
                </c:pt>
                <c:pt idx="37">
                  <c:v>4.0599999999999996</c:v>
                </c:pt>
                <c:pt idx="38">
                  <c:v>4.0599999999999996</c:v>
                </c:pt>
                <c:pt idx="39">
                  <c:v>4.0599999999999996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4.0599999999999996</c:v>
                </c:pt>
                <c:pt idx="43">
                  <c:v>4.0599999999999996</c:v>
                </c:pt>
                <c:pt idx="44">
                  <c:v>4.0599999999999996</c:v>
                </c:pt>
                <c:pt idx="45">
                  <c:v>4.0599999999999996</c:v>
                </c:pt>
                <c:pt idx="46">
                  <c:v>4.0599999999999996</c:v>
                </c:pt>
                <c:pt idx="47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'NEO&lt;1500'!$Q$3:$Q$6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('NEO&lt;1500'!$Q$34:$Q$45,'NEO&lt;1500'!$Q$47:$Q$58,'NEO&lt;1500'!$Q$60:$Q$71,'NEO&lt;1500'!$Q$73:$Q$84)</c:f>
              <c:numCache>
                <c:formatCode>0.00</c:formatCode>
                <c:ptCount val="48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  <c:pt idx="6">
                  <c:v>4.05</c:v>
                </c:pt>
                <c:pt idx="7">
                  <c:v>4.05</c:v>
                </c:pt>
                <c:pt idx="8">
                  <c:v>4.05</c:v>
                </c:pt>
                <c:pt idx="9">
                  <c:v>4.05</c:v>
                </c:pt>
                <c:pt idx="10">
                  <c:v>4.05</c:v>
                </c:pt>
                <c:pt idx="11">
                  <c:v>4.05</c:v>
                </c:pt>
                <c:pt idx="12">
                  <c:v>4.05</c:v>
                </c:pt>
                <c:pt idx="13">
                  <c:v>4.05</c:v>
                </c:pt>
                <c:pt idx="14">
                  <c:v>4.05</c:v>
                </c:pt>
                <c:pt idx="15">
                  <c:v>4.05</c:v>
                </c:pt>
                <c:pt idx="16">
                  <c:v>4.05</c:v>
                </c:pt>
                <c:pt idx="17">
                  <c:v>4.05</c:v>
                </c:pt>
                <c:pt idx="18">
                  <c:v>4.05</c:v>
                </c:pt>
                <c:pt idx="19">
                  <c:v>4.05</c:v>
                </c:pt>
                <c:pt idx="20">
                  <c:v>4.05</c:v>
                </c:pt>
                <c:pt idx="21">
                  <c:v>4.05</c:v>
                </c:pt>
                <c:pt idx="22">
                  <c:v>4.05</c:v>
                </c:pt>
                <c:pt idx="23">
                  <c:v>4.05</c:v>
                </c:pt>
                <c:pt idx="24">
                  <c:v>4.05</c:v>
                </c:pt>
                <c:pt idx="25">
                  <c:v>4.05</c:v>
                </c:pt>
                <c:pt idx="26">
                  <c:v>4.05</c:v>
                </c:pt>
                <c:pt idx="27">
                  <c:v>4.05</c:v>
                </c:pt>
                <c:pt idx="28">
                  <c:v>4.05</c:v>
                </c:pt>
                <c:pt idx="29">
                  <c:v>4.05</c:v>
                </c:pt>
                <c:pt idx="30">
                  <c:v>4.05</c:v>
                </c:pt>
                <c:pt idx="31">
                  <c:v>4.05</c:v>
                </c:pt>
                <c:pt idx="32">
                  <c:v>4.05</c:v>
                </c:pt>
                <c:pt idx="33">
                  <c:v>4.05</c:v>
                </c:pt>
                <c:pt idx="34">
                  <c:v>4.05</c:v>
                </c:pt>
                <c:pt idx="35">
                  <c:v>4.05</c:v>
                </c:pt>
                <c:pt idx="36">
                  <c:v>4.05</c:v>
                </c:pt>
                <c:pt idx="37">
                  <c:v>4.05</c:v>
                </c:pt>
                <c:pt idx="38">
                  <c:v>4.05</c:v>
                </c:pt>
                <c:pt idx="39">
                  <c:v>4.05</c:v>
                </c:pt>
                <c:pt idx="40">
                  <c:v>4.05</c:v>
                </c:pt>
                <c:pt idx="41">
                  <c:v>4.05</c:v>
                </c:pt>
                <c:pt idx="42">
                  <c:v>4.05</c:v>
                </c:pt>
                <c:pt idx="43">
                  <c:v>4.05</c:v>
                </c:pt>
                <c:pt idx="44">
                  <c:v>4.05</c:v>
                </c:pt>
                <c:pt idx="45">
                  <c:v>4.05</c:v>
                </c:pt>
                <c:pt idx="46">
                  <c:v>4.05</c:v>
                </c:pt>
                <c:pt idx="47">
                  <c:v>4.05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'NEO&lt;1500'!$R$3:$R$6</c:f>
              <c:strCache>
                <c:ptCount val="1"/>
                <c:pt idx="0">
                  <c:v>lim_sup_IC99%</c:v>
                </c:pt>
              </c:strCache>
            </c:strRef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('NEO&lt;1500'!$R$34:$R$45,'NEO&lt;1500'!$R$47:$R$58,'NEO&lt;1500'!$R$60:$R$71,'NEO&lt;1500'!$R$73:$R$84)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08448"/>
        <c:axId val="169219200"/>
      </c:lineChart>
      <c:catAx>
        <c:axId val="1692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9219200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69219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920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89559380298701"/>
          <c:y val="0.25881027282937152"/>
          <c:w val="0.21541030822474627"/>
          <c:h val="0.2796076022412091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                                             Neunatología , HOSPITAL .............................,2006- 2010</a:t>
            </a:r>
          </a:p>
        </c:rich>
      </c:tx>
      <c:layout>
        <c:manualLayout>
          <c:xMode val="edge"/>
          <c:yMode val="edge"/>
          <c:x val="0.13932459221240281"/>
          <c:y val="1.8830522896966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7572630604564546"/>
          <c:w val="0.90322580645161288"/>
          <c:h val="0.5941931873916317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('NEO&lt;1500'!$V$34:$V$45,'NEO&lt;1500'!$V$47:$V$58,'NEO&lt;1500'!$V$60:$V$71,'NEO&lt;1500'!$V$73:$V$84)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282176"/>
        <c:axId val="169288832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('NEO&lt;1500'!$W$34:$W$45,'NEO&lt;1500'!$W$47:$W$58,'NEO&lt;1500'!$W$60:$W$71,'NEO&lt;1500'!$W$73:$W$84)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'NEO&lt;1500'!$X$3:$X$6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('NEO&lt;1500'!$X$34:$X$45,'NEO&lt;1500'!$X$47:$X$58,'NEO&lt;1500'!$X$60:$X$71,'NEO&lt;1500'!$X$73:$X$84)</c:f>
              <c:numCache>
                <c:formatCode>0.00</c:formatCode>
                <c:ptCount val="48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  <c:pt idx="6">
                  <c:v>7.84</c:v>
                </c:pt>
                <c:pt idx="7">
                  <c:v>7.84</c:v>
                </c:pt>
                <c:pt idx="8">
                  <c:v>7.84</c:v>
                </c:pt>
                <c:pt idx="9">
                  <c:v>7.84</c:v>
                </c:pt>
                <c:pt idx="10">
                  <c:v>7.84</c:v>
                </c:pt>
                <c:pt idx="11">
                  <c:v>7.84</c:v>
                </c:pt>
                <c:pt idx="12">
                  <c:v>7.84</c:v>
                </c:pt>
                <c:pt idx="13">
                  <c:v>7.84</c:v>
                </c:pt>
                <c:pt idx="14">
                  <c:v>7.84</c:v>
                </c:pt>
                <c:pt idx="15">
                  <c:v>7.84</c:v>
                </c:pt>
                <c:pt idx="16">
                  <c:v>7.84</c:v>
                </c:pt>
                <c:pt idx="17">
                  <c:v>7.84</c:v>
                </c:pt>
                <c:pt idx="18">
                  <c:v>7.84</c:v>
                </c:pt>
                <c:pt idx="19">
                  <c:v>7.84</c:v>
                </c:pt>
                <c:pt idx="20">
                  <c:v>7.84</c:v>
                </c:pt>
                <c:pt idx="21">
                  <c:v>7.84</c:v>
                </c:pt>
                <c:pt idx="22">
                  <c:v>7.84</c:v>
                </c:pt>
                <c:pt idx="23">
                  <c:v>7.84</c:v>
                </c:pt>
                <c:pt idx="24">
                  <c:v>7.84</c:v>
                </c:pt>
                <c:pt idx="25">
                  <c:v>7.84</c:v>
                </c:pt>
                <c:pt idx="26">
                  <c:v>7.84</c:v>
                </c:pt>
                <c:pt idx="27">
                  <c:v>7.84</c:v>
                </c:pt>
                <c:pt idx="28">
                  <c:v>7.84</c:v>
                </c:pt>
                <c:pt idx="29">
                  <c:v>7.84</c:v>
                </c:pt>
                <c:pt idx="30">
                  <c:v>7.84</c:v>
                </c:pt>
                <c:pt idx="31">
                  <c:v>7.84</c:v>
                </c:pt>
                <c:pt idx="32">
                  <c:v>7.84</c:v>
                </c:pt>
                <c:pt idx="33">
                  <c:v>7.84</c:v>
                </c:pt>
                <c:pt idx="34">
                  <c:v>7.84</c:v>
                </c:pt>
                <c:pt idx="35">
                  <c:v>7.84</c:v>
                </c:pt>
                <c:pt idx="36">
                  <c:v>7.84</c:v>
                </c:pt>
                <c:pt idx="37">
                  <c:v>7.84</c:v>
                </c:pt>
                <c:pt idx="38">
                  <c:v>7.84</c:v>
                </c:pt>
                <c:pt idx="39">
                  <c:v>7.84</c:v>
                </c:pt>
                <c:pt idx="40">
                  <c:v>7.84</c:v>
                </c:pt>
                <c:pt idx="41">
                  <c:v>7.84</c:v>
                </c:pt>
                <c:pt idx="42">
                  <c:v>7.84</c:v>
                </c:pt>
                <c:pt idx="43">
                  <c:v>7.84</c:v>
                </c:pt>
                <c:pt idx="44">
                  <c:v>7.84</c:v>
                </c:pt>
                <c:pt idx="45">
                  <c:v>7.84</c:v>
                </c:pt>
                <c:pt idx="46">
                  <c:v>7.84</c:v>
                </c:pt>
                <c:pt idx="47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'NEO&lt;1500'!$Y$3:$Y$6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('NEO&lt;1500'!$Y$34:$Y$45,'NEO&lt;1500'!$Y$47:$Y$58,'NEO&lt;1500'!$Y$60:$Y$71,'NEO&lt;1500'!$Y$73:$Y$84)</c:f>
              <c:numCache>
                <c:formatCode>0.00</c:formatCode>
                <c:ptCount val="48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'NEO&lt;1500'!$Z$3:$Z$6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('NEO&lt;1500'!$Z$34:$Z$45,'NEO&lt;1500'!$Z$47:$Z$58,'NEO&lt;1500'!$Z$60:$Z$71,'NEO&lt;1500'!$Z$73:$Z$84)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82176"/>
        <c:axId val="169288832"/>
      </c:lineChart>
      <c:catAx>
        <c:axId val="1692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9288832"/>
        <c:crosses val="autoZero"/>
        <c:auto val="1"/>
        <c:lblAlgn val="ctr"/>
        <c:lblOffset val="100"/>
        <c:noMultiLvlLbl val="0"/>
      </c:catAx>
      <c:valAx>
        <c:axId val="16928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928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0711902113456"/>
          <c:y val="0.15785583879640616"/>
          <c:w val="0.2169076751946607"/>
          <c:h val="0.16828022068017753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 al Torrente Sanguineo Asociado  a Cateter Venoso  Periferico - Neunatología, HOSPITAL .............,2005-2010</a:t>
            </a:r>
          </a:p>
        </c:rich>
      </c:tx>
      <c:layout>
        <c:manualLayout>
          <c:xMode val="edge"/>
          <c:yMode val="edge"/>
          <c:x val="0.108765864421189"/>
          <c:y val="1.9181945322528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75985885363"/>
          <c:y val="0.56379903647625607"/>
          <c:w val="0.59646349074266691"/>
          <c:h val="0.181009164342376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'NEO&lt;1500'!$N$3:$N$6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3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3312581900939E-3"/>
                  <c:y val="-2.1793676281865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223840849478669E-4"/>
                  <c:y val="-1.42667939034904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189641192362012E-3"/>
                  <c:y val="-2.27875692442624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586551469575333E-2"/>
                  <c:y val="-3.8597612044965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('NEO&lt;1500'!$N$20,'NEO&lt;1500'!$N$33,'NEO&lt;1500'!$N$46,'NEO&lt;1500'!$N$59,'NEO&lt;1500'!$N$72,'NEO&lt;1500'!$N$85)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340928"/>
        <c:axId val="169342848"/>
      </c:barChart>
      <c:lineChart>
        <c:grouping val="standard"/>
        <c:varyColors val="0"/>
        <c:ser>
          <c:idx val="2"/>
          <c:order val="2"/>
          <c:tx>
            <c:strRef>
              <c:f>'NEO&lt;1500'!$P$3:$P$6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('NEO&lt;1500'!$P$20,'NEO&lt;1500'!$P$33,'NEO&lt;1500'!$P$46,'NEO&lt;1500'!$P$59,'NEO&lt;1500'!$P$72,'NEO&lt;1500'!$P$85)</c:f>
              <c:numCache>
                <c:formatCode>0.00</c:formatCode>
                <c:ptCount val="6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'NEO&lt;1500'!$Q$3:$Q$6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('NEO&lt;1500'!$Q$20,'NEO&lt;1500'!$Q$33,'NEO&lt;1500'!$Q$46,'NEO&lt;1500'!$Q$59,'NEO&lt;1500'!$Q$72,'NEO&lt;1500'!$Q$85)</c:f>
              <c:numCache>
                <c:formatCode>0.00</c:formatCode>
                <c:ptCount val="6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'NEO&lt;1500'!$O$3:$O$6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('NEO&lt;1500'!$O$20,'NEO&lt;1500'!$O$33,'NEO&lt;1500'!$O$46,'NEO&lt;1500'!$O$59,'NEO&lt;1500'!$O$72,'NEO&lt;1500'!$O$85)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'NEO&lt;1500'!$R$3:$R$6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('NEO&lt;1500'!$R$20,'NEO&lt;1500'!$R$33,'NEO&lt;1500'!$R$46,'NEO&lt;1500'!$R$59,'NEO&lt;1500'!$R$72,'NEO&lt;1500'!$R$85)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340928"/>
        <c:axId val="169342848"/>
      </c:lineChart>
      <c:lineChart>
        <c:grouping val="standard"/>
        <c:varyColors val="0"/>
        <c:ser>
          <c:idx val="0"/>
          <c:order val="1"/>
          <c:tx>
            <c:strRef>
              <c:f>'NEO&lt;1500'!$K$3:$K$6</c:f>
              <c:strCache>
                <c:ptCount val="1"/>
                <c:pt idx="0">
                  <c:v>N° días exposición con CVP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('NEO&lt;1500'!$K$20,'NEO&lt;1500'!$K$33,'NEO&lt;1500'!$K$46,'NEO&lt;1500'!$K$59,'NEO&lt;1500'!$K$72,'NEO&lt;1500'!$K$85)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353216"/>
        <c:axId val="169354752"/>
      </c:lineChart>
      <c:catAx>
        <c:axId val="1693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342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42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6080602392573E-3"/>
              <c:y val="0.41769041643517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340928"/>
        <c:crosses val="autoZero"/>
        <c:crossBetween val="between"/>
      </c:valAx>
      <c:catAx>
        <c:axId val="169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9354752"/>
        <c:crosses val="autoZero"/>
        <c:auto val="0"/>
        <c:lblAlgn val="ctr"/>
        <c:lblOffset val="100"/>
        <c:noMultiLvlLbl val="0"/>
      </c:catAx>
      <c:valAx>
        <c:axId val="1693547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71501055941266"/>
              <c:y val="0.33019139030978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353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59239317450364E-2"/>
          <c:y val="0.87544622615603696"/>
          <c:w val="0.853745454054747"/>
          <c:h val="0.11387908628209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 - Neunatología, HOSPITAL..................,2007 - 2010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81E-2"/>
          <c:y val="0.19222444979185091"/>
          <c:w val="0.89408526733264759"/>
          <c:h val="0.52155299090723528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('NEO&lt;1500'!$F$34:$F$45,'NEO&lt;1500'!$F$47:$F$58,'NEO&lt;1500'!$F$60:$F$71,'NEO&lt;1500'!$F$73:$F$84)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69422208"/>
        <c:axId val="169432960"/>
      </c:barChart>
      <c:lineChart>
        <c:grouping val="standard"/>
        <c:varyColors val="0"/>
        <c:ser>
          <c:idx val="1"/>
          <c:order val="1"/>
          <c:tx>
            <c:strRef>
              <c:f>'NEO&lt;1500'!$G$3:$G$6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('NEO&lt;1500'!$G$34:$G$45,'NEO&lt;1500'!$G$47:$G$58,'NEO&lt;1500'!$G$60:$G$71,'NEO&lt;1500'!$G$73:$G$84)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'NEO&lt;1500'!$H$3:$H$6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('NEO&lt;1500'!$H$34:$H$45,'NEO&lt;1500'!$H$47:$H$58,'NEO&lt;1500'!$H$60:$H$71,'NEO&lt;1500'!$H$73:$H$84)</c:f>
              <c:numCache>
                <c:formatCode>0.00</c:formatCode>
                <c:ptCount val="48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'NEO&lt;1500'!$I$3:$I$6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('NEO&lt;1500'!$I$34:$I$45,'NEO&lt;1500'!$I$47:$I$58,'NEO&lt;1500'!$I$60:$I$71,'NEO&lt;1500'!$I$73:$I$84)</c:f>
              <c:numCache>
                <c:formatCode>0.00</c:formatCode>
                <c:ptCount val="48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  <c:pt idx="6">
                  <c:v>10.59</c:v>
                </c:pt>
                <c:pt idx="7">
                  <c:v>10.59</c:v>
                </c:pt>
                <c:pt idx="8">
                  <c:v>10.59</c:v>
                </c:pt>
                <c:pt idx="9">
                  <c:v>10.59</c:v>
                </c:pt>
                <c:pt idx="10">
                  <c:v>10.59</c:v>
                </c:pt>
                <c:pt idx="11">
                  <c:v>10.59</c:v>
                </c:pt>
                <c:pt idx="12">
                  <c:v>10.59</c:v>
                </c:pt>
                <c:pt idx="13">
                  <c:v>10.59</c:v>
                </c:pt>
                <c:pt idx="14">
                  <c:v>10.59</c:v>
                </c:pt>
                <c:pt idx="15">
                  <c:v>10.59</c:v>
                </c:pt>
                <c:pt idx="16">
                  <c:v>10.59</c:v>
                </c:pt>
                <c:pt idx="17">
                  <c:v>10.59</c:v>
                </c:pt>
                <c:pt idx="18">
                  <c:v>10.59</c:v>
                </c:pt>
                <c:pt idx="19">
                  <c:v>10.59</c:v>
                </c:pt>
                <c:pt idx="20">
                  <c:v>10.59</c:v>
                </c:pt>
                <c:pt idx="21">
                  <c:v>10.59</c:v>
                </c:pt>
                <c:pt idx="22">
                  <c:v>10.59</c:v>
                </c:pt>
                <c:pt idx="23">
                  <c:v>10.59</c:v>
                </c:pt>
                <c:pt idx="24">
                  <c:v>10.59</c:v>
                </c:pt>
                <c:pt idx="25">
                  <c:v>10.59</c:v>
                </c:pt>
                <c:pt idx="26">
                  <c:v>10.59</c:v>
                </c:pt>
                <c:pt idx="27">
                  <c:v>10.59</c:v>
                </c:pt>
                <c:pt idx="28">
                  <c:v>10.59</c:v>
                </c:pt>
                <c:pt idx="29">
                  <c:v>10.59</c:v>
                </c:pt>
                <c:pt idx="30">
                  <c:v>10.59</c:v>
                </c:pt>
                <c:pt idx="31">
                  <c:v>10.59</c:v>
                </c:pt>
                <c:pt idx="32">
                  <c:v>10.59</c:v>
                </c:pt>
                <c:pt idx="33">
                  <c:v>10.59</c:v>
                </c:pt>
                <c:pt idx="34">
                  <c:v>10.59</c:v>
                </c:pt>
                <c:pt idx="35">
                  <c:v>10.59</c:v>
                </c:pt>
                <c:pt idx="36">
                  <c:v>10.59</c:v>
                </c:pt>
                <c:pt idx="37">
                  <c:v>10.59</c:v>
                </c:pt>
                <c:pt idx="38">
                  <c:v>10.59</c:v>
                </c:pt>
                <c:pt idx="39">
                  <c:v>10.59</c:v>
                </c:pt>
                <c:pt idx="40">
                  <c:v>10.59</c:v>
                </c:pt>
                <c:pt idx="41">
                  <c:v>10.59</c:v>
                </c:pt>
                <c:pt idx="42">
                  <c:v>10.59</c:v>
                </c:pt>
                <c:pt idx="43">
                  <c:v>10.59</c:v>
                </c:pt>
                <c:pt idx="44">
                  <c:v>10.59</c:v>
                </c:pt>
                <c:pt idx="45">
                  <c:v>10.59</c:v>
                </c:pt>
                <c:pt idx="46">
                  <c:v>10.59</c:v>
                </c:pt>
                <c:pt idx="47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'NEO&lt;1500'!$J$3:$J$6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('NEO&lt;1500'!$A$34:$B$45,'NEO&lt;1500'!$A$47:$B$58,'NEO&lt;1500'!$A$60:$B$71,'NEO&lt;1500'!$A$73:$B$84)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('NEO&lt;1500'!$J$34:$J$45,'NEO&lt;1500'!$J$47:$J$58,'NEO&lt;1500'!$J$60:$J$71,'NEO&lt;1500'!$J$73:$J$84)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22208"/>
        <c:axId val="169432960"/>
      </c:lineChart>
      <c:catAx>
        <c:axId val="1694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9432960"/>
        <c:crosses val="autoZero"/>
        <c:auto val="1"/>
        <c:lblAlgn val="ctr"/>
        <c:lblOffset val="100"/>
        <c:tickLblSkip val="1"/>
        <c:noMultiLvlLbl val="0"/>
      </c:catAx>
      <c:valAx>
        <c:axId val="169432960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77928403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9422208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78580545452123052"/>
          <c:y val="0.1395943934843196"/>
          <c:w val="0.1711027619009553"/>
          <c:h val="0.2766507021673837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 Central , Neunatología, HOSPITAL ...........................,2005-2010</a:t>
            </a:r>
          </a:p>
        </c:rich>
      </c:tx>
      <c:layout>
        <c:manualLayout>
          <c:xMode val="edge"/>
          <c:yMode val="edge"/>
          <c:x val="0.12902027911472702"/>
          <c:y val="1.1116257526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23961661341854"/>
          <c:y val="0.58359621451104104"/>
          <c:w val="0.52715654952076674"/>
          <c:h val="0.16088328075709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'NEO(1501-2500)'!$F$3:$F$6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32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703149821352E-3"/>
                  <c:y val="-1.0930553361315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985647747674E-3"/>
                  <c:y val="9.34947239947151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91E-4"/>
                  <c:y val="0.1051134642212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('NEO(1501-2500)'!$F$20,'NEO(1501-2500)'!$F$33,'NEO(1501-2500)'!$F$46,'NEO(1501-2500)'!$F$59,'NEO(1501-2500)'!$F$72,'NEO(1501-2500)'!$F$85)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561088"/>
        <c:axId val="169575552"/>
      </c:barChart>
      <c:lineChart>
        <c:grouping val="standard"/>
        <c:varyColors val="0"/>
        <c:ser>
          <c:idx val="2"/>
          <c:order val="2"/>
          <c:tx>
            <c:strRef>
              <c:f>'NEO(1501-2500)'!$H$3:$H$6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('NEO(1501-2500)'!$H$20,'NEO(1501-2500)'!$H$33,'NEO(1501-2500)'!$H$46,'NEO(1501-2500)'!$H$59,'NEO(1501-2500)'!$H$72,'NEO(1501-2500)'!$H$85)</c:f>
              <c:numCache>
                <c:formatCode>0.00</c:formatCode>
                <c:ptCount val="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'NEO(1501-2500)'!$I$3:$I$6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('NEO(1501-2500)'!$I$20,'NEO(1501-2500)'!$I$33,'NEO(1501-2500)'!$I$46,'NEO(1501-2500)'!$I$59,'NEO(1501-2500)'!$I$72,'NEO(1501-2500)'!$I$85)</c:f>
              <c:numCache>
                <c:formatCode>0.00</c:formatCode>
                <c:ptCount val="6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'NEO(1501-2500)'!$G$3:$G$6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('NEO(1501-2500)'!$G$20,'NEO(1501-2500)'!$G$33,'NEO(1501-2500)'!$G$46,'NEO(1501-2500)'!$G$59,'NEO(1501-2500)'!$G$72,'NEO(1501-2500)'!$G$85)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'NEO(1501-2500)'!$J$3:$J$6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('NEO(1501-2500)'!$J$20,'NEO(1501-2500)'!$J$33,'NEO(1501-2500)'!$J$46,'NEO(1501-2500)'!$J$59,'NEO(1501-2500)'!$J$72,'NEO(1501-2500)'!$J$85)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561088"/>
        <c:axId val="169575552"/>
      </c:lineChart>
      <c:lineChart>
        <c:grouping val="standard"/>
        <c:varyColors val="0"/>
        <c:ser>
          <c:idx val="0"/>
          <c:order val="1"/>
          <c:tx>
            <c:strRef>
              <c:f>'NEO(1501-2500)'!$C$3:$C$6</c:f>
              <c:strCache>
                <c:ptCount val="1"/>
                <c:pt idx="0">
                  <c:v>Nº días exposición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('NEO(1501-2500)'!$C$20,'NEO(1501-2500)'!$C$33,'NEO(1501-2500)'!$C$46,'NEO(1501-2500)'!$C$59,'NEO(1501-2500)'!$C$72,'NEO(1501-2500)'!$C$85)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577472"/>
        <c:axId val="169591552"/>
      </c:lineChart>
      <c:catAx>
        <c:axId val="169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575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57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331379933007E-3"/>
              <c:y val="0.4266365936994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561088"/>
        <c:crosses val="autoZero"/>
        <c:crossBetween val="between"/>
      </c:valAx>
      <c:catAx>
        <c:axId val="16957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591552"/>
        <c:crosses val="autoZero"/>
        <c:auto val="0"/>
        <c:lblAlgn val="ctr"/>
        <c:lblOffset val="100"/>
        <c:noMultiLvlLbl val="0"/>
      </c:catAx>
      <c:valAx>
        <c:axId val="1695915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734491948097279"/>
              <c:y val="0.30208510381215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5774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40591793033539E-2"/>
          <c:y val="0.88776795483684745"/>
          <c:w val="0.74608749353901094"/>
          <c:h val="0.10592692537473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Mecanica, Neunatología, HOSPITAL.................,2005- 2010</a:t>
            </a:r>
          </a:p>
        </c:rich>
      </c:tx>
      <c:layout>
        <c:manualLayout>
          <c:xMode val="edge"/>
          <c:yMode val="edge"/>
          <c:x val="9.6295148145851842E-2"/>
          <c:y val="4.3437415150692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0997647443046"/>
          <c:y val="0.36000037006616986"/>
          <c:w val="0.59672178912796903"/>
          <c:h val="0.39157934989653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'NEO(1501-2500)'!$V$3:$V$6</c:f>
              <c:strCache>
                <c:ptCount val="1"/>
                <c:pt idx="0">
                  <c:v>Tasa de Neumonía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73791500367581E-3"/>
                  <c:y val="0.109708434773825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1513413478984916E-3"/>
                  <c:y val="0.12221654086602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019271470761255E-3"/>
                  <c:y val="0.14107940771187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66765635175784E-3"/>
                  <c:y val="0.214947424110855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708509861464278E-4"/>
                  <c:y val="0.133719095831791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('NEO(1501-2500)'!$V$20,'NEO(1501-2500)'!$V$33,'NEO(1501-2500)'!$V$46,'NEO(1501-2500)'!$V$59,'NEO(1501-2500)'!$V$72,'NEO(1501-2500)'!$V$85)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779200"/>
        <c:axId val="169781120"/>
      </c:barChart>
      <c:lineChart>
        <c:grouping val="standard"/>
        <c:varyColors val="0"/>
        <c:ser>
          <c:idx val="2"/>
          <c:order val="2"/>
          <c:tx>
            <c:strRef>
              <c:f>'NEO(1501-2500)'!$X$3:$X$6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('NEO(1501-2500)'!$X$20,'NEO(1501-2500)'!$X$33,'NEO(1501-2500)'!$X$46,'NEO(1501-2500)'!$X$59,'NEO(1501-2500)'!$X$72,'NEO(1501-2500)'!$X$85)</c:f>
              <c:numCache>
                <c:formatCode>0.00</c:formatCode>
                <c:ptCount val="6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'NEO(1501-2500)'!$Y$3:$Y$6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('NEO(1501-2500)'!$Y$20,'NEO(1501-2500)'!$Y$33,'NEO(1501-2500)'!$Y$46,'NEO(1501-2500)'!$Y$59,'NEO(1501-2500)'!$Y$72,'NEO(1501-2500)'!$Y$85)</c:f>
              <c:numCache>
                <c:formatCode>0.00</c:formatCode>
                <c:ptCount val="6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'NEO(1501-2500)'!$W$3:$W$6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('NEO(1501-2500)'!$W$20,'NEO(1501-2500)'!$W$33,'NEO(1501-2500)'!$W$46,'NEO(1501-2500)'!$W$59,'NEO(1501-2500)'!$W$72,'NEO(1501-2500)'!$W$85)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'NEO(1501-2500)'!$Z$3:$Z$6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('NEO(1501-2500)'!$Z$20,'NEO(1501-2500)'!$Z$33,'NEO(1501-2500)'!$Z$46,'NEO(1501-2500)'!$Z$59,'NEO(1501-2500)'!$Z$72,'NEO(1501-2500)'!$Z$85)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779200"/>
        <c:axId val="169781120"/>
      </c:lineChart>
      <c:lineChart>
        <c:grouping val="standard"/>
        <c:varyColors val="0"/>
        <c:ser>
          <c:idx val="0"/>
          <c:order val="1"/>
          <c:tx>
            <c:strRef>
              <c:f>'NEO(1501-2500)'!$S$3:$S$6</c:f>
              <c:strCache>
                <c:ptCount val="1"/>
                <c:pt idx="0">
                  <c:v>N° días exposición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('NEO(1501-2500)'!$S$20,'NEO(1501-2500)'!$S$33,'NEO(1501-2500)'!$S$46,'NEO(1501-2500)'!$S$59,'NEO(1501-2500)'!$S$72,'NEO(1501-2500)'!$S$85)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795584"/>
        <c:axId val="169797120"/>
      </c:lineChart>
      <c:catAx>
        <c:axId val="1697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78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78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60202120406E-2"/>
              <c:y val="0.402410172866322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779200"/>
        <c:crosses val="autoZero"/>
        <c:crossBetween val="between"/>
      </c:valAx>
      <c:catAx>
        <c:axId val="16979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97120"/>
        <c:crosses val="autoZero"/>
        <c:auto val="0"/>
        <c:lblAlgn val="ctr"/>
        <c:lblOffset val="100"/>
        <c:noMultiLvlLbl val="0"/>
      </c:catAx>
      <c:valAx>
        <c:axId val="1697971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63116126232251"/>
              <c:y val="0.35903665490089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7955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97663284215458E-2"/>
          <c:y val="0.91414227531903347"/>
          <c:w val="0.9426424452848905"/>
          <c:h val="7.07072133224726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 - Neunatología, HOSPITAL...............,2009-2010</a:t>
            </a:r>
          </a:p>
        </c:rich>
      </c:tx>
      <c:layout>
        <c:manualLayout>
          <c:xMode val="edge"/>
          <c:yMode val="edge"/>
          <c:x val="0.13819875985938776"/>
          <c:y val="1.9628647214854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58861879884289"/>
          <c:y val="0.51960950140899909"/>
          <c:w val="0.686495715760428"/>
          <c:h val="2.2875889999138324E-2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'NEO(1501-2500)'!$B$60:$B$71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'NEO(1501-2500)'!$F$60:$F$71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'NEO(1501-2500)'!$B$60:$B$71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'NEO(1501-2500)'!$F$73:$F$84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31808"/>
        <c:axId val="169845888"/>
      </c:barChart>
      <c:catAx>
        <c:axId val="1698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845888"/>
        <c:crosses val="autoZero"/>
        <c:auto val="1"/>
        <c:lblAlgn val="ctr"/>
        <c:lblOffset val="100"/>
        <c:tickMarkSkip val="1"/>
        <c:noMultiLvlLbl val="0"/>
      </c:catAx>
      <c:valAx>
        <c:axId val="169845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96301788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831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Infecciones del Torrente Sanguineo Asociado a Catete Venoso Periferico- Neunatología, HOSPITAL..................,2009 - 2010</a:t>
            </a:r>
          </a:p>
        </c:rich>
      </c:tx>
      <c:layout>
        <c:manualLayout>
          <c:xMode val="edge"/>
          <c:yMode val="edge"/>
          <c:x val="0.1196174321397486"/>
          <c:y val="3.1784840454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09667505328316"/>
          <c:y val="0.50442623186944557"/>
          <c:w val="0.67041853272154206"/>
          <c:h val="2.0649027035591339E-2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'NEO(1501-2500)'!$B$60:$B$71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'NEO(1501-2500)'!$N$60:$N$71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'NEO(1501-2500)'!$B$60:$B$71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'NEO(1501-2500)'!$N$73:$N$84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69312"/>
        <c:axId val="169870848"/>
      </c:barChart>
      <c:catAx>
        <c:axId val="1698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870848"/>
        <c:crosses val="autoZero"/>
        <c:auto val="1"/>
        <c:lblAlgn val="ctr"/>
        <c:lblOffset val="100"/>
        <c:tickMarkSkip val="1"/>
        <c:noMultiLvlLbl val="0"/>
      </c:catAx>
      <c:valAx>
        <c:axId val="169870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711191628038784E-2"/>
              <c:y val="0.365259257847006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869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de Incidencia de Neumonias Asociadas a Ventilacion Mecanica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Neunatología - HOSPITAL.........................,2009 - 2010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4782959822"/>
          <c:y val="4.4594225721784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80809108337571"/>
          <c:y val="0.46976797529975395"/>
          <c:w val="0.68750107594193821"/>
          <c:h val="0.21395373132464041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'NEO(1501-2500)'!$B$60:$B$71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'NEO(1501-2500)'!$V$60:$V$71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'NEO(1501-2500)'!$B$60:$B$71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'NEO(1501-2500)'!$V$73:$V$84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31520"/>
        <c:axId val="169933056"/>
      </c:barChart>
      <c:catAx>
        <c:axId val="16993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933056"/>
        <c:crosses val="autoZero"/>
        <c:auto val="1"/>
        <c:lblAlgn val="ctr"/>
        <c:lblOffset val="100"/>
        <c:tickMarkSkip val="1"/>
        <c:noMultiLvlLbl val="0"/>
      </c:catAx>
      <c:valAx>
        <c:axId val="169933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43444569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993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 de Infecciones al Torrente Sanguineo Asociado a Cateter Venoso Periferico  - Neunatología, HOSPITAL........................,2007 - 2010</a:t>
            </a:r>
          </a:p>
        </c:rich>
      </c:tx>
      <c:layout>
        <c:manualLayout>
          <c:xMode val="edge"/>
          <c:yMode val="edge"/>
          <c:x val="0.10800524934383202"/>
          <c:y val="3.1026228104465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25430260215E-2"/>
          <c:y val="0.17562127600397509"/>
          <c:w val="0.90251372642989569"/>
          <c:h val="0.593877209645021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('NEO(1501-2500)'!$N$34:$N$45,'NEO(1501-2500)'!$N$47:$N$58,'NEO(1501-2500)'!$N$60:$N$71,'NEO(1501-2500)'!$N$73:$N$84)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042880"/>
        <c:axId val="170061824"/>
      </c:barChart>
      <c:lineChart>
        <c:grouping val="standard"/>
        <c:varyColors val="0"/>
        <c:ser>
          <c:idx val="1"/>
          <c:order val="1"/>
          <c:tx>
            <c:strRef>
              <c:f>'NEO(1501-2500)'!$P$3:$P$6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('NEO(1501-2500)'!$O$34:$O$45,'NEO(1501-2500)'!$O$47:$O$58,'NEO(1501-2500)'!$O$60:$O$71,'NEO(1501-2500)'!$O$73:$O$84)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'NEO(1501-2500)'!$P$3:$P$6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('NEO(1501-2500)'!$P$34:$P$45,'NEO(1501-2500)'!$P$47:$P$58,'NEO(1501-2500)'!$P$60:$P$71,'NEO(1501-2500)'!$P$73:$P$84)</c:f>
              <c:numCache>
                <c:formatCode>0.00</c:formatCode>
                <c:ptCount val="48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  <c:pt idx="6">
                  <c:v>4.0599999999999996</c:v>
                </c:pt>
                <c:pt idx="7">
                  <c:v>4.0599999999999996</c:v>
                </c:pt>
                <c:pt idx="8">
                  <c:v>4.0599999999999996</c:v>
                </c:pt>
                <c:pt idx="9">
                  <c:v>4.0599999999999996</c:v>
                </c:pt>
                <c:pt idx="10">
                  <c:v>4.0599999999999996</c:v>
                </c:pt>
                <c:pt idx="11">
                  <c:v>4.0599999999999996</c:v>
                </c:pt>
                <c:pt idx="12">
                  <c:v>4.0599999999999996</c:v>
                </c:pt>
                <c:pt idx="13">
                  <c:v>4.0599999999999996</c:v>
                </c:pt>
                <c:pt idx="14">
                  <c:v>4.0599999999999996</c:v>
                </c:pt>
                <c:pt idx="15">
                  <c:v>4.0599999999999996</c:v>
                </c:pt>
                <c:pt idx="16">
                  <c:v>4.0599999999999996</c:v>
                </c:pt>
                <c:pt idx="17">
                  <c:v>4.0599999999999996</c:v>
                </c:pt>
                <c:pt idx="18">
                  <c:v>4.0599999999999996</c:v>
                </c:pt>
                <c:pt idx="19">
                  <c:v>4.0599999999999996</c:v>
                </c:pt>
                <c:pt idx="20">
                  <c:v>4.0599999999999996</c:v>
                </c:pt>
                <c:pt idx="21">
                  <c:v>4.0599999999999996</c:v>
                </c:pt>
                <c:pt idx="22">
                  <c:v>4.0599999999999996</c:v>
                </c:pt>
                <c:pt idx="23">
                  <c:v>4.0599999999999996</c:v>
                </c:pt>
                <c:pt idx="24">
                  <c:v>4.0599999999999996</c:v>
                </c:pt>
                <c:pt idx="25">
                  <c:v>4.0599999999999996</c:v>
                </c:pt>
                <c:pt idx="26">
                  <c:v>4.0599999999999996</c:v>
                </c:pt>
                <c:pt idx="27">
                  <c:v>4.0599999999999996</c:v>
                </c:pt>
                <c:pt idx="28">
                  <c:v>4.0599999999999996</c:v>
                </c:pt>
                <c:pt idx="29">
                  <c:v>4.0599999999999996</c:v>
                </c:pt>
                <c:pt idx="30">
                  <c:v>4.0599999999999996</c:v>
                </c:pt>
                <c:pt idx="31">
                  <c:v>4.0599999999999996</c:v>
                </c:pt>
                <c:pt idx="32">
                  <c:v>4.0599999999999996</c:v>
                </c:pt>
                <c:pt idx="33">
                  <c:v>4.0599999999999996</c:v>
                </c:pt>
                <c:pt idx="34">
                  <c:v>4.0599999999999996</c:v>
                </c:pt>
                <c:pt idx="35">
                  <c:v>4.0599999999999996</c:v>
                </c:pt>
                <c:pt idx="36">
                  <c:v>4.0599999999999996</c:v>
                </c:pt>
                <c:pt idx="37">
                  <c:v>4.0599999999999996</c:v>
                </c:pt>
                <c:pt idx="38">
                  <c:v>4.0599999999999996</c:v>
                </c:pt>
                <c:pt idx="39">
                  <c:v>4.0599999999999996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4.0599999999999996</c:v>
                </c:pt>
                <c:pt idx="43">
                  <c:v>4.0599999999999996</c:v>
                </c:pt>
                <c:pt idx="44">
                  <c:v>4.0599999999999996</c:v>
                </c:pt>
                <c:pt idx="45">
                  <c:v>4.0599999999999996</c:v>
                </c:pt>
                <c:pt idx="46">
                  <c:v>4.0599999999999996</c:v>
                </c:pt>
                <c:pt idx="47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'NEO(1501-2500)'!$Q$3:$Q$6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('NEO(1501-2500)'!$Q$34:$Q$45,'NEO(1501-2500)'!$Q$47:$Q$58,'NEO(1501-2500)'!$Q$60:$Q$71,'NEO(1501-2500)'!$Q$73:$Q$84)</c:f>
              <c:numCache>
                <c:formatCode>0.00</c:formatCode>
                <c:ptCount val="48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  <c:pt idx="6">
                  <c:v>4.05</c:v>
                </c:pt>
                <c:pt idx="7">
                  <c:v>4.05</c:v>
                </c:pt>
                <c:pt idx="8">
                  <c:v>4.05</c:v>
                </c:pt>
                <c:pt idx="9">
                  <c:v>4.05</c:v>
                </c:pt>
                <c:pt idx="10">
                  <c:v>4.05</c:v>
                </c:pt>
                <c:pt idx="11">
                  <c:v>4.05</c:v>
                </c:pt>
                <c:pt idx="12">
                  <c:v>4.05</c:v>
                </c:pt>
                <c:pt idx="13">
                  <c:v>4.05</c:v>
                </c:pt>
                <c:pt idx="14">
                  <c:v>4.05</c:v>
                </c:pt>
                <c:pt idx="15">
                  <c:v>4.05</c:v>
                </c:pt>
                <c:pt idx="16">
                  <c:v>4.05</c:v>
                </c:pt>
                <c:pt idx="17">
                  <c:v>4.05</c:v>
                </c:pt>
                <c:pt idx="18">
                  <c:v>4.05</c:v>
                </c:pt>
                <c:pt idx="19">
                  <c:v>4.05</c:v>
                </c:pt>
                <c:pt idx="20">
                  <c:v>4.05</c:v>
                </c:pt>
                <c:pt idx="21">
                  <c:v>4.05</c:v>
                </c:pt>
                <c:pt idx="22">
                  <c:v>4.05</c:v>
                </c:pt>
                <c:pt idx="23">
                  <c:v>4.05</c:v>
                </c:pt>
                <c:pt idx="24">
                  <c:v>4.05</c:v>
                </c:pt>
                <c:pt idx="25">
                  <c:v>4.05</c:v>
                </c:pt>
                <c:pt idx="26">
                  <c:v>4.05</c:v>
                </c:pt>
                <c:pt idx="27">
                  <c:v>4.05</c:v>
                </c:pt>
                <c:pt idx="28">
                  <c:v>4.05</c:v>
                </c:pt>
                <c:pt idx="29">
                  <c:v>4.05</c:v>
                </c:pt>
                <c:pt idx="30">
                  <c:v>4.05</c:v>
                </c:pt>
                <c:pt idx="31">
                  <c:v>4.05</c:v>
                </c:pt>
                <c:pt idx="32">
                  <c:v>4.05</c:v>
                </c:pt>
                <c:pt idx="33">
                  <c:v>4.05</c:v>
                </c:pt>
                <c:pt idx="34">
                  <c:v>4.05</c:v>
                </c:pt>
                <c:pt idx="35">
                  <c:v>4.05</c:v>
                </c:pt>
                <c:pt idx="36">
                  <c:v>4.05</c:v>
                </c:pt>
                <c:pt idx="37">
                  <c:v>4.05</c:v>
                </c:pt>
                <c:pt idx="38">
                  <c:v>4.05</c:v>
                </c:pt>
                <c:pt idx="39">
                  <c:v>4.05</c:v>
                </c:pt>
                <c:pt idx="40">
                  <c:v>4.05</c:v>
                </c:pt>
                <c:pt idx="41">
                  <c:v>4.05</c:v>
                </c:pt>
                <c:pt idx="42">
                  <c:v>4.05</c:v>
                </c:pt>
                <c:pt idx="43">
                  <c:v>4.05</c:v>
                </c:pt>
                <c:pt idx="44">
                  <c:v>4.05</c:v>
                </c:pt>
                <c:pt idx="45">
                  <c:v>4.05</c:v>
                </c:pt>
                <c:pt idx="46">
                  <c:v>4.05</c:v>
                </c:pt>
                <c:pt idx="47">
                  <c:v>4.05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'NEO(1501-2500)'!$R$3:$R$6</c:f>
              <c:strCache>
                <c:ptCount val="1"/>
                <c:pt idx="0">
                  <c:v>lim_sup_IC99%</c:v>
                </c:pt>
              </c:strCache>
            </c:strRef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('NEO(1501-2500)'!$R$34:$R$45,'NEO(1501-2500)'!$R$47:$R$58,'NEO(1501-2500)'!$R$60:$R$71,'NEO(1501-2500)'!$R$73:$R$84)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42880"/>
        <c:axId val="170061824"/>
      </c:lineChart>
      <c:catAx>
        <c:axId val="1700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70061824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7006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04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89559380298701"/>
          <c:y val="0.25881027282937152"/>
          <c:w val="0.21541030822474627"/>
          <c:h val="0.2796076022412091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                                             Neunatología , HOSPITAL .............................,2006- 2010</a:t>
            </a:r>
          </a:p>
        </c:rich>
      </c:tx>
      <c:layout>
        <c:manualLayout>
          <c:xMode val="edge"/>
          <c:yMode val="edge"/>
          <c:x val="0.13932459221240281"/>
          <c:y val="1.8830522896966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7572630604564546"/>
          <c:w val="0.90322580645161288"/>
          <c:h val="0.5941931873916317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('NEO(1501-2500)'!$V$34:$V$45,'NEO(1501-2500)'!$V$47:$V$58,'NEO(1501-2500)'!$V$60:$V$71,'NEO(1501-2500)'!$V$73:$V$84)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112512"/>
        <c:axId val="170119168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('NEO(1501-2500)'!$W$34:$W$45,'NEO(1501-2500)'!$W$47:$W$58,'NEO(1501-2500)'!$W$60:$W$71,'NEO(1501-2500)'!$W$73:$W$84)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'NEO(1501-2500)'!$X$3:$X$6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('NEO(1501-2500)'!$X$34:$X$45,'NEO(1501-2500)'!$X$47:$X$58,'NEO(1501-2500)'!$X$60:$X$71,'NEO(1501-2500)'!$X$73:$X$84)</c:f>
              <c:numCache>
                <c:formatCode>0.00</c:formatCode>
                <c:ptCount val="48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  <c:pt idx="6">
                  <c:v>7.84</c:v>
                </c:pt>
                <c:pt idx="7">
                  <c:v>7.84</c:v>
                </c:pt>
                <c:pt idx="8">
                  <c:v>7.84</c:v>
                </c:pt>
                <c:pt idx="9">
                  <c:v>7.84</c:v>
                </c:pt>
                <c:pt idx="10">
                  <c:v>7.84</c:v>
                </c:pt>
                <c:pt idx="11">
                  <c:v>7.84</c:v>
                </c:pt>
                <c:pt idx="12">
                  <c:v>7.84</c:v>
                </c:pt>
                <c:pt idx="13">
                  <c:v>7.84</c:v>
                </c:pt>
                <c:pt idx="14">
                  <c:v>7.84</c:v>
                </c:pt>
                <c:pt idx="15">
                  <c:v>7.84</c:v>
                </c:pt>
                <c:pt idx="16">
                  <c:v>7.84</c:v>
                </c:pt>
                <c:pt idx="17">
                  <c:v>7.84</c:v>
                </c:pt>
                <c:pt idx="18">
                  <c:v>7.84</c:v>
                </c:pt>
                <c:pt idx="19">
                  <c:v>7.84</c:v>
                </c:pt>
                <c:pt idx="20">
                  <c:v>7.84</c:v>
                </c:pt>
                <c:pt idx="21">
                  <c:v>7.84</c:v>
                </c:pt>
                <c:pt idx="22">
                  <c:v>7.84</c:v>
                </c:pt>
                <c:pt idx="23">
                  <c:v>7.84</c:v>
                </c:pt>
                <c:pt idx="24">
                  <c:v>7.84</c:v>
                </c:pt>
                <c:pt idx="25">
                  <c:v>7.84</c:v>
                </c:pt>
                <c:pt idx="26">
                  <c:v>7.84</c:v>
                </c:pt>
                <c:pt idx="27">
                  <c:v>7.84</c:v>
                </c:pt>
                <c:pt idx="28">
                  <c:v>7.84</c:v>
                </c:pt>
                <c:pt idx="29">
                  <c:v>7.84</c:v>
                </c:pt>
                <c:pt idx="30">
                  <c:v>7.84</c:v>
                </c:pt>
                <c:pt idx="31">
                  <c:v>7.84</c:v>
                </c:pt>
                <c:pt idx="32">
                  <c:v>7.84</c:v>
                </c:pt>
                <c:pt idx="33">
                  <c:v>7.84</c:v>
                </c:pt>
                <c:pt idx="34">
                  <c:v>7.84</c:v>
                </c:pt>
                <c:pt idx="35">
                  <c:v>7.84</c:v>
                </c:pt>
                <c:pt idx="36">
                  <c:v>7.84</c:v>
                </c:pt>
                <c:pt idx="37">
                  <c:v>7.84</c:v>
                </c:pt>
                <c:pt idx="38">
                  <c:v>7.84</c:v>
                </c:pt>
                <c:pt idx="39">
                  <c:v>7.84</c:v>
                </c:pt>
                <c:pt idx="40">
                  <c:v>7.84</c:v>
                </c:pt>
                <c:pt idx="41">
                  <c:v>7.84</c:v>
                </c:pt>
                <c:pt idx="42">
                  <c:v>7.84</c:v>
                </c:pt>
                <c:pt idx="43">
                  <c:v>7.84</c:v>
                </c:pt>
                <c:pt idx="44">
                  <c:v>7.84</c:v>
                </c:pt>
                <c:pt idx="45">
                  <c:v>7.84</c:v>
                </c:pt>
                <c:pt idx="46">
                  <c:v>7.84</c:v>
                </c:pt>
                <c:pt idx="47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'NEO(1501-2500)'!$Y$3:$Y$6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('NEO(1501-2500)'!$Y$34:$Y$45,'NEO(1501-2500)'!$Y$47:$Y$58,'NEO(1501-2500)'!$Y$60:$Y$71,'NEO(1501-2500)'!$Y$73:$Y$84)</c:f>
              <c:numCache>
                <c:formatCode>0.00</c:formatCode>
                <c:ptCount val="48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'NEO(1501-2500)'!$Z$3:$Z$6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('NEO(1501-2500)'!$Z$34:$Z$45,'NEO(1501-2500)'!$Z$47:$Z$58,'NEO(1501-2500)'!$Z$60:$Z$71,'NEO(1501-2500)'!$Z$73:$Z$84)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12512"/>
        <c:axId val="170119168"/>
      </c:lineChart>
      <c:catAx>
        <c:axId val="1701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119168"/>
        <c:crosses val="autoZero"/>
        <c:auto val="1"/>
        <c:lblAlgn val="ctr"/>
        <c:lblOffset val="100"/>
        <c:noMultiLvlLbl val="0"/>
      </c:catAx>
      <c:valAx>
        <c:axId val="17011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11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0711902113456"/>
          <c:y val="0.15785583879640616"/>
          <c:w val="0.2169076751946607"/>
          <c:h val="0.16828022068017753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 al Torrente Sanguineo Asociado  a Cateter Venoso  Periferico - Neunatología, HOSPITAL .............,2005-2010</a:t>
            </a:r>
          </a:p>
        </c:rich>
      </c:tx>
      <c:layout>
        <c:manualLayout>
          <c:xMode val="edge"/>
          <c:yMode val="edge"/>
          <c:x val="0.108765864421189"/>
          <c:y val="1.9181945322528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75985885363"/>
          <c:y val="0.56379903647625607"/>
          <c:w val="0.59646349074266691"/>
          <c:h val="0.181009164342376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'NEO(1501-2500)'!$N$3:$N$6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33125819009411E-3"/>
                  <c:y val="-2.1793676281865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223840849478724E-4"/>
                  <c:y val="-1.42667939034904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189641192362012E-3"/>
                  <c:y val="-2.27875692442624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586551469575344E-2"/>
                  <c:y val="-3.8597612044965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('NEO(1501-2500)'!$N$20,'NEO(1501-2500)'!$N$33,'NEO(1501-2500)'!$N$46,'NEO(1501-2500)'!$N$59,'NEO(1501-2500)'!$N$72,'NEO(1501-2500)'!$N$85)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91488"/>
        <c:axId val="170197760"/>
      </c:barChart>
      <c:lineChart>
        <c:grouping val="standard"/>
        <c:varyColors val="0"/>
        <c:ser>
          <c:idx val="2"/>
          <c:order val="2"/>
          <c:tx>
            <c:strRef>
              <c:f>'NEO(1501-2500)'!$P$3:$P$6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('NEO(1501-2500)'!$P$20,'NEO(1501-2500)'!$P$33,'NEO(1501-2500)'!$P$46,'NEO(1501-2500)'!$P$59,'NEO(1501-2500)'!$P$72,'NEO(1501-2500)'!$P$85)</c:f>
              <c:numCache>
                <c:formatCode>0.00</c:formatCode>
                <c:ptCount val="6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'NEO(1501-2500)'!$Q$3:$Q$6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('NEO(1501-2500)'!$Q$20,'NEO(1501-2500)'!$Q$33,'NEO(1501-2500)'!$Q$46,'NEO(1501-2500)'!$Q$59,'NEO(1501-2500)'!$Q$72,'NEO(1501-2500)'!$Q$85)</c:f>
              <c:numCache>
                <c:formatCode>0.00</c:formatCode>
                <c:ptCount val="6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'NEO(1501-2500)'!$O$3:$O$6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('NEO(1501-2500)'!$O$20,'NEO(1501-2500)'!$O$33,'NEO(1501-2500)'!$O$46,'NEO(1501-2500)'!$O$59,'NEO(1501-2500)'!$O$72,'NEO(1501-2500)'!$O$85)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'NEO(1501-2500)'!$R$3:$R$6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('NEO(1501-2500)'!$R$20,'NEO(1501-2500)'!$R$33,'NEO(1501-2500)'!$R$46,'NEO(1501-2500)'!$R$59,'NEO(1501-2500)'!$R$72,'NEO(1501-2500)'!$R$85)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191488"/>
        <c:axId val="170197760"/>
      </c:lineChart>
      <c:lineChart>
        <c:grouping val="standard"/>
        <c:varyColors val="0"/>
        <c:ser>
          <c:idx val="0"/>
          <c:order val="1"/>
          <c:tx>
            <c:strRef>
              <c:f>'NEO(1501-2500)'!$K$3:$K$6</c:f>
              <c:strCache>
                <c:ptCount val="1"/>
                <c:pt idx="0">
                  <c:v>N° días exposición con CVP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('NEO(1501-2500)'!$K$20,'NEO(1501-2500)'!$K$33,'NEO(1501-2500)'!$K$46,'NEO(1501-2500)'!$K$59,'NEO(1501-2500)'!$K$72,'NEO(1501-2500)'!$K$85)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199680"/>
        <c:axId val="170209664"/>
      </c:lineChart>
      <c:catAx>
        <c:axId val="1701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19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197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6080602392573E-3"/>
              <c:y val="0.41769041643517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191488"/>
        <c:crosses val="autoZero"/>
        <c:crossBetween val="between"/>
      </c:valAx>
      <c:catAx>
        <c:axId val="170199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70209664"/>
        <c:crosses val="autoZero"/>
        <c:auto val="0"/>
        <c:lblAlgn val="ctr"/>
        <c:lblOffset val="100"/>
        <c:noMultiLvlLbl val="0"/>
      </c:catAx>
      <c:valAx>
        <c:axId val="1702096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71501055941266"/>
              <c:y val="0.33019139030978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1996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59239317450364E-2"/>
          <c:y val="0.87544622615603696"/>
          <c:w val="0.853745454054747"/>
          <c:h val="0.11387908628209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 - Neunatología, HOSPITAL..................,2007 - 2010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85E-2"/>
          <c:y val="0.19222444979185091"/>
          <c:w val="0.89408526733264759"/>
          <c:h val="0.5215529909072348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('NEO(1501-2500)'!$F$34:$F$45,'NEO(1501-2500)'!$F$47:$F$58,'NEO(1501-2500)'!$F$60:$F$71,'NEO(1501-2500)'!$F$73:$F$84)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0338560"/>
        <c:axId val="170349312"/>
      </c:barChart>
      <c:lineChart>
        <c:grouping val="standard"/>
        <c:varyColors val="0"/>
        <c:ser>
          <c:idx val="1"/>
          <c:order val="1"/>
          <c:tx>
            <c:strRef>
              <c:f>'NEO(1501-2500)'!$G$3:$G$6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('NEO(1501-2500)'!$G$34:$G$45,'NEO(1501-2500)'!$G$47:$G$58,'NEO(1501-2500)'!$G$60:$G$71,'NEO(1501-2500)'!$G$73:$G$84)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'NEO(1501-2500)'!$H$3:$H$6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('NEO(1501-2500)'!$H$34:$H$45,'NEO(1501-2500)'!$H$47:$H$58,'NEO(1501-2500)'!$H$60:$H$71,'NEO(1501-2500)'!$H$73:$H$84)</c:f>
              <c:numCache>
                <c:formatCode>0.00</c:formatCode>
                <c:ptCount val="48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'NEO(1501-2500)'!$I$3:$I$6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('NEO(1501-2500)'!$I$34:$I$45,'NEO(1501-2500)'!$I$47:$I$58,'NEO(1501-2500)'!$I$60:$I$71,'NEO(1501-2500)'!$I$73:$I$84)</c:f>
              <c:numCache>
                <c:formatCode>0.00</c:formatCode>
                <c:ptCount val="48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  <c:pt idx="6">
                  <c:v>10.59</c:v>
                </c:pt>
                <c:pt idx="7">
                  <c:v>10.59</c:v>
                </c:pt>
                <c:pt idx="8">
                  <c:v>10.59</c:v>
                </c:pt>
                <c:pt idx="9">
                  <c:v>10.59</c:v>
                </c:pt>
                <c:pt idx="10">
                  <c:v>10.59</c:v>
                </c:pt>
                <c:pt idx="11">
                  <c:v>10.59</c:v>
                </c:pt>
                <c:pt idx="12">
                  <c:v>10.59</c:v>
                </c:pt>
                <c:pt idx="13">
                  <c:v>10.59</c:v>
                </c:pt>
                <c:pt idx="14">
                  <c:v>10.59</c:v>
                </c:pt>
                <c:pt idx="15">
                  <c:v>10.59</c:v>
                </c:pt>
                <c:pt idx="16">
                  <c:v>10.59</c:v>
                </c:pt>
                <c:pt idx="17">
                  <c:v>10.59</c:v>
                </c:pt>
                <c:pt idx="18">
                  <c:v>10.59</c:v>
                </c:pt>
                <c:pt idx="19">
                  <c:v>10.59</c:v>
                </c:pt>
                <c:pt idx="20">
                  <c:v>10.59</c:v>
                </c:pt>
                <c:pt idx="21">
                  <c:v>10.59</c:v>
                </c:pt>
                <c:pt idx="22">
                  <c:v>10.59</c:v>
                </c:pt>
                <c:pt idx="23">
                  <c:v>10.59</c:v>
                </c:pt>
                <c:pt idx="24">
                  <c:v>10.59</c:v>
                </c:pt>
                <c:pt idx="25">
                  <c:v>10.59</c:v>
                </c:pt>
                <c:pt idx="26">
                  <c:v>10.59</c:v>
                </c:pt>
                <c:pt idx="27">
                  <c:v>10.59</c:v>
                </c:pt>
                <c:pt idx="28">
                  <c:v>10.59</c:v>
                </c:pt>
                <c:pt idx="29">
                  <c:v>10.59</c:v>
                </c:pt>
                <c:pt idx="30">
                  <c:v>10.59</c:v>
                </c:pt>
                <c:pt idx="31">
                  <c:v>10.59</c:v>
                </c:pt>
                <c:pt idx="32">
                  <c:v>10.59</c:v>
                </c:pt>
                <c:pt idx="33">
                  <c:v>10.59</c:v>
                </c:pt>
                <c:pt idx="34">
                  <c:v>10.59</c:v>
                </c:pt>
                <c:pt idx="35">
                  <c:v>10.59</c:v>
                </c:pt>
                <c:pt idx="36">
                  <c:v>10.59</c:v>
                </c:pt>
                <c:pt idx="37">
                  <c:v>10.59</c:v>
                </c:pt>
                <c:pt idx="38">
                  <c:v>10.59</c:v>
                </c:pt>
                <c:pt idx="39">
                  <c:v>10.59</c:v>
                </c:pt>
                <c:pt idx="40">
                  <c:v>10.59</c:v>
                </c:pt>
                <c:pt idx="41">
                  <c:v>10.59</c:v>
                </c:pt>
                <c:pt idx="42">
                  <c:v>10.59</c:v>
                </c:pt>
                <c:pt idx="43">
                  <c:v>10.59</c:v>
                </c:pt>
                <c:pt idx="44">
                  <c:v>10.59</c:v>
                </c:pt>
                <c:pt idx="45">
                  <c:v>10.59</c:v>
                </c:pt>
                <c:pt idx="46">
                  <c:v>10.59</c:v>
                </c:pt>
                <c:pt idx="47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'NEO(1501-2500)'!$J$3:$J$6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('NEO(1501-2500)'!$A$34:$B$45,'NEO(1501-2500)'!$A$47:$B$58,'NEO(1501-2500)'!$A$60:$B$71,'NEO(1501-2500)'!$A$73:$B$84)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('NEO(1501-2500)'!$J$34:$J$45,'NEO(1501-2500)'!$J$47:$J$58,'NEO(1501-2500)'!$J$60:$J$71,'NEO(1501-2500)'!$J$73:$J$84)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38560"/>
        <c:axId val="170349312"/>
      </c:lineChart>
      <c:catAx>
        <c:axId val="17033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349312"/>
        <c:crosses val="autoZero"/>
        <c:auto val="1"/>
        <c:lblAlgn val="ctr"/>
        <c:lblOffset val="100"/>
        <c:tickLblSkip val="1"/>
        <c:noMultiLvlLbl val="0"/>
      </c:catAx>
      <c:valAx>
        <c:axId val="170349312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77928403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338560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78580545452123052"/>
          <c:y val="0.1395943934843196"/>
          <c:w val="0.1711027619009553"/>
          <c:h val="0.2766507021673837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 Central , Neunatología, HOSPITAL ...........................,2005-2010</a:t>
            </a:r>
          </a:p>
        </c:rich>
      </c:tx>
      <c:layout>
        <c:manualLayout>
          <c:xMode val="edge"/>
          <c:yMode val="edge"/>
          <c:x val="0.12902027911472702"/>
          <c:y val="1.1116257526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23961661341854"/>
          <c:y val="0.58359621451104104"/>
          <c:w val="0.52715654952076674"/>
          <c:h val="0.16088328075709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'NEO(&gt; 2500)'!$F$3:$F$6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45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703149821352E-3"/>
                  <c:y val="-1.0930553361315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985647747674E-3"/>
                  <c:y val="9.34947239947151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713E-4"/>
                  <c:y val="0.10511346422128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2500)'!$F$20,'NEO(&gt; 2500)'!$F$33,'NEO(&gt; 2500)'!$F$46,'NEO(&gt; 2500)'!$F$59,'NEO(&gt; 2500)'!$F$72,'NEO(&gt; 2500)'!$F$85)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502016"/>
        <c:axId val="170508288"/>
      </c:barChart>
      <c:lineChart>
        <c:grouping val="standard"/>
        <c:varyColors val="0"/>
        <c:ser>
          <c:idx val="2"/>
          <c:order val="2"/>
          <c:tx>
            <c:strRef>
              <c:f>'NEO(&gt; 2500)'!$H$3:$H$6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2500)'!$H$20,'NEO(&gt; 2500)'!$H$33,'NEO(&gt; 2500)'!$H$46,'NEO(&gt; 2500)'!$H$59,'NEO(&gt; 2500)'!$H$72,'NEO(&gt; 2500)'!$H$85)</c:f>
              <c:numCache>
                <c:formatCode>0.00</c:formatCode>
                <c:ptCount val="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'NEO(&gt; 2500)'!$I$3:$I$6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2500)'!$I$20,'NEO(&gt; 2500)'!$I$33,'NEO(&gt; 2500)'!$I$46,'NEO(&gt; 2500)'!$I$59,'NEO(&gt; 2500)'!$I$72,'NEO(&gt; 2500)'!$I$85)</c:f>
              <c:numCache>
                <c:formatCode>0.00</c:formatCode>
                <c:ptCount val="6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'NEO(&gt; 2500)'!$G$3:$G$6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2500)'!$G$20,'NEO(&gt; 2500)'!$G$33,'NEO(&gt; 2500)'!$G$46,'NEO(&gt; 2500)'!$G$59,'NEO(&gt; 2500)'!$G$72,'NEO(&gt; 2500)'!$G$85)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'NEO(&gt; 2500)'!$J$3:$J$6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2500)'!$J$20,'NEO(&gt; 2500)'!$J$33,'NEO(&gt; 2500)'!$J$46,'NEO(&gt; 2500)'!$J$59,'NEO(&gt; 2500)'!$J$72,'NEO(&gt; 2500)'!$J$85)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502016"/>
        <c:axId val="170508288"/>
      </c:lineChart>
      <c:lineChart>
        <c:grouping val="standard"/>
        <c:varyColors val="0"/>
        <c:ser>
          <c:idx val="0"/>
          <c:order val="1"/>
          <c:tx>
            <c:strRef>
              <c:f>'NEO(&gt; 2500)'!$C$3:$C$6</c:f>
              <c:strCache>
                <c:ptCount val="1"/>
                <c:pt idx="0">
                  <c:v>Nº días exposición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('NEO(&gt; 2500)'!$C$20,'NEO(&gt; 2500)'!$C$33,'NEO(&gt; 2500)'!$C$46,'NEO(&gt; 2500)'!$C$59,'NEO(&gt; 2500)'!$C$72,'NEO(&gt; 2500)'!$C$85)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510208"/>
        <c:axId val="170511744"/>
      </c:lineChart>
      <c:catAx>
        <c:axId val="1705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5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50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331379933007E-3"/>
              <c:y val="0.4266365936994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502016"/>
        <c:crosses val="autoZero"/>
        <c:crossBetween val="between"/>
      </c:valAx>
      <c:catAx>
        <c:axId val="17051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511744"/>
        <c:crosses val="autoZero"/>
        <c:auto val="0"/>
        <c:lblAlgn val="ctr"/>
        <c:lblOffset val="100"/>
        <c:noMultiLvlLbl val="0"/>
      </c:catAx>
      <c:valAx>
        <c:axId val="1705117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734491948097279"/>
              <c:y val="0.30208510381215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5102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40591793033539E-2"/>
          <c:y val="0.88776795483684745"/>
          <c:w val="0.74608749353901094"/>
          <c:h val="0.10592692537473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55" r="0.7500000000000045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Mecanica, Neunatología, HOSPITAL.................,2005- 2010</a:t>
            </a:r>
          </a:p>
        </c:rich>
      </c:tx>
      <c:layout>
        <c:manualLayout>
          <c:xMode val="edge"/>
          <c:yMode val="edge"/>
          <c:x val="9.6295148145851842E-2"/>
          <c:y val="4.3437415150692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0997647443046"/>
          <c:y val="0.36000037006616986"/>
          <c:w val="0.59672178912796903"/>
          <c:h val="0.39157934989653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'NEO(&gt; 2500)'!$V$3:$V$6</c:f>
              <c:strCache>
                <c:ptCount val="1"/>
                <c:pt idx="0">
                  <c:v>Tasa de Neumonía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73791500367581E-3"/>
                  <c:y val="0.109708434773825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1513413478984916E-3"/>
                  <c:y val="0.1222165408660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019271470761277E-3"/>
                  <c:y val="0.14107940771187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66765635175784E-3"/>
                  <c:y val="0.214947424110855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708509861464289E-4"/>
                  <c:y val="0.13371909583179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2500)'!$V$20,'NEO(&gt; 2500)'!$V$33,'NEO(&gt; 2500)'!$V$46,'NEO(&gt; 2500)'!$V$59,'NEO(&gt; 2500)'!$V$72,'NEO(&gt; 2500)'!$V$85)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588800"/>
        <c:axId val="170590976"/>
      </c:barChart>
      <c:lineChart>
        <c:grouping val="standard"/>
        <c:varyColors val="0"/>
        <c:ser>
          <c:idx val="2"/>
          <c:order val="2"/>
          <c:tx>
            <c:strRef>
              <c:f>'NEO(&gt; 2500)'!$X$3:$X$6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2500)'!$X$20,'NEO(&gt; 2500)'!$X$33,'NEO(&gt; 2500)'!$X$46,'NEO(&gt; 2500)'!$X$59,'NEO(&gt; 2500)'!$X$72,'NEO(&gt; 2500)'!$X$85)</c:f>
              <c:numCache>
                <c:formatCode>0.00</c:formatCode>
                <c:ptCount val="6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'NEO(&gt; 2500)'!$Y$3:$Y$6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2500)'!$Y$20,'NEO(&gt; 2500)'!$Y$33,'NEO(&gt; 2500)'!$Y$46,'NEO(&gt; 2500)'!$Y$59,'NEO(&gt; 2500)'!$Y$72,'NEO(&gt; 2500)'!$Y$85)</c:f>
              <c:numCache>
                <c:formatCode>0.00</c:formatCode>
                <c:ptCount val="6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'NEO(&gt; 2500)'!$W$3:$W$6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2500)'!$W$20,'NEO(&gt; 2500)'!$W$33,'NEO(&gt; 2500)'!$W$46,'NEO(&gt; 2500)'!$W$59,'NEO(&gt; 2500)'!$W$72,'NEO(&gt; 2500)'!$W$85)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'NEO(&gt; 2500)'!$Z$3:$Z$6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2500)'!$Z$20,'NEO(&gt; 2500)'!$Z$33,'NEO(&gt; 2500)'!$Z$46,'NEO(&gt; 2500)'!$Z$59,'NEO(&gt; 2500)'!$Z$72,'NEO(&gt; 2500)'!$Z$85)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588800"/>
        <c:axId val="170590976"/>
      </c:lineChart>
      <c:lineChart>
        <c:grouping val="standard"/>
        <c:varyColors val="0"/>
        <c:ser>
          <c:idx val="0"/>
          <c:order val="1"/>
          <c:tx>
            <c:strRef>
              <c:f>'NEO(&gt; 2500)'!$S$3:$S$6</c:f>
              <c:strCache>
                <c:ptCount val="1"/>
                <c:pt idx="0">
                  <c:v>N° días exposición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('NEO(&gt; 2500)'!$S$20,'NEO(&gt; 2500)'!$S$33,'NEO(&gt; 2500)'!$S$46,'NEO(&gt; 2500)'!$S$59,'NEO(&gt; 2500)'!$S$72,'NEO(&gt; 2500)'!$S$85)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592896"/>
        <c:axId val="170594688"/>
      </c:lineChart>
      <c:catAx>
        <c:axId val="1705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59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590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60202120406E-2"/>
              <c:y val="0.402410172866322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588800"/>
        <c:crosses val="autoZero"/>
        <c:crossBetween val="between"/>
      </c:valAx>
      <c:catAx>
        <c:axId val="170592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70594688"/>
        <c:crosses val="autoZero"/>
        <c:auto val="0"/>
        <c:lblAlgn val="ctr"/>
        <c:lblOffset val="100"/>
        <c:noMultiLvlLbl val="0"/>
      </c:catAx>
      <c:valAx>
        <c:axId val="1705946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63116126232251"/>
              <c:y val="0.35903665490089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5928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97663284215458E-2"/>
          <c:y val="0.91414227531903347"/>
          <c:w val="0.9426424452848905"/>
          <c:h val="7.07072133224726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55" r="0.75000000000000455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 - Neunatología, HOSPITAL...............,2009-2010</a:t>
            </a:r>
          </a:p>
        </c:rich>
      </c:tx>
      <c:layout>
        <c:manualLayout>
          <c:xMode val="edge"/>
          <c:yMode val="edge"/>
          <c:x val="0.13819875985938776"/>
          <c:y val="1.9628647214854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58861879884289"/>
          <c:y val="0.51960950140899909"/>
          <c:w val="0.686495715760428"/>
          <c:h val="2.2875889999138324E-2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'NEO(&gt; 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'NEO(&gt; 2500)'!$F$60:$F$71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'NEO(&gt; 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'NEO(&gt; 2500)'!$F$73:$F$84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37568"/>
        <c:axId val="170639360"/>
      </c:barChart>
      <c:catAx>
        <c:axId val="1706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639360"/>
        <c:crosses val="autoZero"/>
        <c:auto val="1"/>
        <c:lblAlgn val="ctr"/>
        <c:lblOffset val="100"/>
        <c:tickMarkSkip val="1"/>
        <c:noMultiLvlLbl val="0"/>
      </c:catAx>
      <c:valAx>
        <c:axId val="170639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96301788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637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Infecciones del Torrente Sanguineo Asociado a Catete Venoso Periferico- Neunatología, HOSPITAL..................,2009 - 2010</a:t>
            </a:r>
          </a:p>
        </c:rich>
      </c:tx>
      <c:layout>
        <c:manualLayout>
          <c:xMode val="edge"/>
          <c:yMode val="edge"/>
          <c:x val="0.1196174321397486"/>
          <c:y val="3.1784840454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09667505328316"/>
          <c:y val="0.50442623186944557"/>
          <c:w val="0.67041853272154206"/>
          <c:h val="2.0649027035591339E-2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'NEO(&gt; 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'NEO(&gt; 2500)'!$N$60:$N$71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'NEO(&gt; 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'NEO(&gt; 2500)'!$N$73:$N$84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40352"/>
        <c:axId val="170750336"/>
      </c:barChart>
      <c:catAx>
        <c:axId val="1707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750336"/>
        <c:crosses val="autoZero"/>
        <c:auto val="1"/>
        <c:lblAlgn val="ctr"/>
        <c:lblOffset val="100"/>
        <c:tickMarkSkip val="1"/>
        <c:noMultiLvlLbl val="0"/>
      </c:catAx>
      <c:valAx>
        <c:axId val="170750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711191628038784E-2"/>
              <c:y val="0.365259257847006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740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de Incidencia de Neumonias Asociadas a Ventilacion Mecanica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Neunatología - HOSPITAL.........................,2009 - 2010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4782959822"/>
          <c:y val="4.4594225721784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80809108337571"/>
          <c:y val="0.46976797529975395"/>
          <c:w val="0.68750107594193821"/>
          <c:h val="0.21395373132464041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'NEO(&gt; 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'NEO(&gt; 2500)'!$V$60:$V$71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'NEO(&gt; 2500)'!$B$60:$B$71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'NEO(&gt; 2500)'!$V$73:$V$84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3888"/>
        <c:axId val="170796160"/>
      </c:barChart>
      <c:catAx>
        <c:axId val="1707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796160"/>
        <c:crosses val="autoZero"/>
        <c:auto val="1"/>
        <c:lblAlgn val="ctr"/>
        <c:lblOffset val="100"/>
        <c:tickMarkSkip val="1"/>
        <c:noMultiLvlLbl val="0"/>
      </c:catAx>
      <c:valAx>
        <c:axId val="170796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43444569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0773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 de Infecciones al Torrente Sanguineo Asociado a Cateter Venoso Periferico  - Neunatología, HOSPITAL........................,2007 - 2010</a:t>
            </a:r>
          </a:p>
        </c:rich>
      </c:tx>
      <c:layout>
        <c:manualLayout>
          <c:xMode val="edge"/>
          <c:yMode val="edge"/>
          <c:x val="0.10800524934383202"/>
          <c:y val="3.1026228104465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25430260215E-2"/>
          <c:y val="0.17562127600397509"/>
          <c:w val="0.90251372642989569"/>
          <c:h val="0.593877209645021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2500)'!$N$34:$N$45,'NEO(&gt; 2500)'!$N$47:$N$58,'NEO(&gt; 2500)'!$N$60:$N$71,'NEO(&gt; 2500)'!$N$73:$N$84)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856832"/>
        <c:axId val="170859136"/>
      </c:barChart>
      <c:lineChart>
        <c:grouping val="standard"/>
        <c:varyColors val="0"/>
        <c:ser>
          <c:idx val="1"/>
          <c:order val="1"/>
          <c:tx>
            <c:strRef>
              <c:f>'NEO(&gt; 2500)'!$P$3:$P$6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2500)'!$O$34:$O$45,'NEO(&gt; 2500)'!$O$47:$O$58,'NEO(&gt; 2500)'!$O$60:$O$71,'NEO(&gt; 2500)'!$O$73:$O$84)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'NEO(&gt; 2500)'!$P$3:$P$6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2500)'!$P$34:$P$45,'NEO(&gt; 2500)'!$P$47:$P$58,'NEO(&gt; 2500)'!$P$60:$P$71,'NEO(&gt; 2500)'!$P$73:$P$84)</c:f>
              <c:numCache>
                <c:formatCode>0.00</c:formatCode>
                <c:ptCount val="48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  <c:pt idx="6">
                  <c:v>4.0599999999999996</c:v>
                </c:pt>
                <c:pt idx="7">
                  <c:v>4.0599999999999996</c:v>
                </c:pt>
                <c:pt idx="8">
                  <c:v>4.0599999999999996</c:v>
                </c:pt>
                <c:pt idx="9">
                  <c:v>4.0599999999999996</c:v>
                </c:pt>
                <c:pt idx="10">
                  <c:v>4.0599999999999996</c:v>
                </c:pt>
                <c:pt idx="11">
                  <c:v>4.0599999999999996</c:v>
                </c:pt>
                <c:pt idx="12">
                  <c:v>4.0599999999999996</c:v>
                </c:pt>
                <c:pt idx="13">
                  <c:v>4.0599999999999996</c:v>
                </c:pt>
                <c:pt idx="14">
                  <c:v>4.0599999999999996</c:v>
                </c:pt>
                <c:pt idx="15">
                  <c:v>4.0599999999999996</c:v>
                </c:pt>
                <c:pt idx="16">
                  <c:v>4.0599999999999996</c:v>
                </c:pt>
                <c:pt idx="17">
                  <c:v>4.0599999999999996</c:v>
                </c:pt>
                <c:pt idx="18">
                  <c:v>4.0599999999999996</c:v>
                </c:pt>
                <c:pt idx="19">
                  <c:v>4.0599999999999996</c:v>
                </c:pt>
                <c:pt idx="20">
                  <c:v>4.0599999999999996</c:v>
                </c:pt>
                <c:pt idx="21">
                  <c:v>4.0599999999999996</c:v>
                </c:pt>
                <c:pt idx="22">
                  <c:v>4.0599999999999996</c:v>
                </c:pt>
                <c:pt idx="23">
                  <c:v>4.0599999999999996</c:v>
                </c:pt>
                <c:pt idx="24">
                  <c:v>4.0599999999999996</c:v>
                </c:pt>
                <c:pt idx="25">
                  <c:v>4.0599999999999996</c:v>
                </c:pt>
                <c:pt idx="26">
                  <c:v>4.0599999999999996</c:v>
                </c:pt>
                <c:pt idx="27">
                  <c:v>4.0599999999999996</c:v>
                </c:pt>
                <c:pt idx="28">
                  <c:v>4.0599999999999996</c:v>
                </c:pt>
                <c:pt idx="29">
                  <c:v>4.0599999999999996</c:v>
                </c:pt>
                <c:pt idx="30">
                  <c:v>4.0599999999999996</c:v>
                </c:pt>
                <c:pt idx="31">
                  <c:v>4.0599999999999996</c:v>
                </c:pt>
                <c:pt idx="32">
                  <c:v>4.0599999999999996</c:v>
                </c:pt>
                <c:pt idx="33">
                  <c:v>4.0599999999999996</c:v>
                </c:pt>
                <c:pt idx="34">
                  <c:v>4.0599999999999996</c:v>
                </c:pt>
                <c:pt idx="35">
                  <c:v>4.0599999999999996</c:v>
                </c:pt>
                <c:pt idx="36">
                  <c:v>4.0599999999999996</c:v>
                </c:pt>
                <c:pt idx="37">
                  <c:v>4.0599999999999996</c:v>
                </c:pt>
                <c:pt idx="38">
                  <c:v>4.0599999999999996</c:v>
                </c:pt>
                <c:pt idx="39">
                  <c:v>4.0599999999999996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4.0599999999999996</c:v>
                </c:pt>
                <c:pt idx="43">
                  <c:v>4.0599999999999996</c:v>
                </c:pt>
                <c:pt idx="44">
                  <c:v>4.0599999999999996</c:v>
                </c:pt>
                <c:pt idx="45">
                  <c:v>4.0599999999999996</c:v>
                </c:pt>
                <c:pt idx="46">
                  <c:v>4.0599999999999996</c:v>
                </c:pt>
                <c:pt idx="47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'NEO(&gt; 2500)'!$Q$3:$Q$6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2500)'!$Q$34:$Q$45,'NEO(&gt; 2500)'!$Q$47:$Q$58,'NEO(&gt; 2500)'!$Q$60:$Q$71,'NEO(&gt; 2500)'!$Q$73:$Q$84)</c:f>
              <c:numCache>
                <c:formatCode>0.00</c:formatCode>
                <c:ptCount val="48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  <c:pt idx="6">
                  <c:v>4.05</c:v>
                </c:pt>
                <c:pt idx="7">
                  <c:v>4.05</c:v>
                </c:pt>
                <c:pt idx="8">
                  <c:v>4.05</c:v>
                </c:pt>
                <c:pt idx="9">
                  <c:v>4.05</c:v>
                </c:pt>
                <c:pt idx="10">
                  <c:v>4.05</c:v>
                </c:pt>
                <c:pt idx="11">
                  <c:v>4.05</c:v>
                </c:pt>
                <c:pt idx="12">
                  <c:v>4.05</c:v>
                </c:pt>
                <c:pt idx="13">
                  <c:v>4.05</c:v>
                </c:pt>
                <c:pt idx="14">
                  <c:v>4.05</c:v>
                </c:pt>
                <c:pt idx="15">
                  <c:v>4.05</c:v>
                </c:pt>
                <c:pt idx="16">
                  <c:v>4.05</c:v>
                </c:pt>
                <c:pt idx="17">
                  <c:v>4.05</c:v>
                </c:pt>
                <c:pt idx="18">
                  <c:v>4.05</c:v>
                </c:pt>
                <c:pt idx="19">
                  <c:v>4.05</c:v>
                </c:pt>
                <c:pt idx="20">
                  <c:v>4.05</c:v>
                </c:pt>
                <c:pt idx="21">
                  <c:v>4.05</c:v>
                </c:pt>
                <c:pt idx="22">
                  <c:v>4.05</c:v>
                </c:pt>
                <c:pt idx="23">
                  <c:v>4.05</c:v>
                </c:pt>
                <c:pt idx="24">
                  <c:v>4.05</c:v>
                </c:pt>
                <c:pt idx="25">
                  <c:v>4.05</c:v>
                </c:pt>
                <c:pt idx="26">
                  <c:v>4.05</c:v>
                </c:pt>
                <c:pt idx="27">
                  <c:v>4.05</c:v>
                </c:pt>
                <c:pt idx="28">
                  <c:v>4.05</c:v>
                </c:pt>
                <c:pt idx="29">
                  <c:v>4.05</c:v>
                </c:pt>
                <c:pt idx="30">
                  <c:v>4.05</c:v>
                </c:pt>
                <c:pt idx="31">
                  <c:v>4.05</c:v>
                </c:pt>
                <c:pt idx="32">
                  <c:v>4.05</c:v>
                </c:pt>
                <c:pt idx="33">
                  <c:v>4.05</c:v>
                </c:pt>
                <c:pt idx="34">
                  <c:v>4.05</c:v>
                </c:pt>
                <c:pt idx="35">
                  <c:v>4.05</c:v>
                </c:pt>
                <c:pt idx="36">
                  <c:v>4.05</c:v>
                </c:pt>
                <c:pt idx="37">
                  <c:v>4.05</c:v>
                </c:pt>
                <c:pt idx="38">
                  <c:v>4.05</c:v>
                </c:pt>
                <c:pt idx="39">
                  <c:v>4.05</c:v>
                </c:pt>
                <c:pt idx="40">
                  <c:v>4.05</c:v>
                </c:pt>
                <c:pt idx="41">
                  <c:v>4.05</c:v>
                </c:pt>
                <c:pt idx="42">
                  <c:v>4.05</c:v>
                </c:pt>
                <c:pt idx="43">
                  <c:v>4.05</c:v>
                </c:pt>
                <c:pt idx="44">
                  <c:v>4.05</c:v>
                </c:pt>
                <c:pt idx="45">
                  <c:v>4.05</c:v>
                </c:pt>
                <c:pt idx="46">
                  <c:v>4.05</c:v>
                </c:pt>
                <c:pt idx="47">
                  <c:v>4.05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'NEO(&gt; 2500)'!$R$3:$R$6</c:f>
              <c:strCache>
                <c:ptCount val="1"/>
                <c:pt idx="0">
                  <c:v>lim_sup_IC99%</c:v>
                </c:pt>
              </c:strCache>
            </c:strRef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2500)'!$R$34:$R$45,'NEO(&gt; 2500)'!$R$47:$R$58,'NEO(&gt; 2500)'!$R$60:$R$71,'NEO(&gt; 2500)'!$R$73:$R$84)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56832"/>
        <c:axId val="170859136"/>
      </c:lineChart>
      <c:catAx>
        <c:axId val="1708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70859136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70859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856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89559380298701"/>
          <c:y val="0.25881027282937152"/>
          <c:w val="0.21541030822474627"/>
          <c:h val="0.2796076022412091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                                             Neunatología , HOSPITAL .............................,2006- 2010</a:t>
            </a:r>
          </a:p>
        </c:rich>
      </c:tx>
      <c:layout>
        <c:manualLayout>
          <c:xMode val="edge"/>
          <c:yMode val="edge"/>
          <c:x val="0.13932459221240281"/>
          <c:y val="1.8830522896966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7572630604564546"/>
          <c:w val="0.90322580645161288"/>
          <c:h val="0.5941931873916317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2500)'!$V$34:$V$45,'NEO(&gt; 2500)'!$V$47:$V$58,'NEO(&gt; 2500)'!$V$60:$V$71,'NEO(&gt; 2500)'!$V$73:$V$84)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983808"/>
        <c:axId val="170986112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2500)'!$W$34:$W$45,'NEO(&gt; 2500)'!$W$47:$W$58,'NEO(&gt; 2500)'!$W$60:$W$71,'NEO(&gt; 2500)'!$W$73:$W$84)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'NEO(&gt; 2500)'!$X$3:$X$6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2500)'!$X$34:$X$45,'NEO(&gt; 2500)'!$X$47:$X$58,'NEO(&gt; 2500)'!$X$60:$X$71,'NEO(&gt; 2500)'!$X$73:$X$84)</c:f>
              <c:numCache>
                <c:formatCode>0.00</c:formatCode>
                <c:ptCount val="48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  <c:pt idx="6">
                  <c:v>7.84</c:v>
                </c:pt>
                <c:pt idx="7">
                  <c:v>7.84</c:v>
                </c:pt>
                <c:pt idx="8">
                  <c:v>7.84</c:v>
                </c:pt>
                <c:pt idx="9">
                  <c:v>7.84</c:v>
                </c:pt>
                <c:pt idx="10">
                  <c:v>7.84</c:v>
                </c:pt>
                <c:pt idx="11">
                  <c:v>7.84</c:v>
                </c:pt>
                <c:pt idx="12">
                  <c:v>7.84</c:v>
                </c:pt>
                <c:pt idx="13">
                  <c:v>7.84</c:v>
                </c:pt>
                <c:pt idx="14">
                  <c:v>7.84</c:v>
                </c:pt>
                <c:pt idx="15">
                  <c:v>7.84</c:v>
                </c:pt>
                <c:pt idx="16">
                  <c:v>7.84</c:v>
                </c:pt>
                <c:pt idx="17">
                  <c:v>7.84</c:v>
                </c:pt>
                <c:pt idx="18">
                  <c:v>7.84</c:v>
                </c:pt>
                <c:pt idx="19">
                  <c:v>7.84</c:v>
                </c:pt>
                <c:pt idx="20">
                  <c:v>7.84</c:v>
                </c:pt>
                <c:pt idx="21">
                  <c:v>7.84</c:v>
                </c:pt>
                <c:pt idx="22">
                  <c:v>7.84</c:v>
                </c:pt>
                <c:pt idx="23">
                  <c:v>7.84</c:v>
                </c:pt>
                <c:pt idx="24">
                  <c:v>7.84</c:v>
                </c:pt>
                <c:pt idx="25">
                  <c:v>7.84</c:v>
                </c:pt>
                <c:pt idx="26">
                  <c:v>7.84</c:v>
                </c:pt>
                <c:pt idx="27">
                  <c:v>7.84</c:v>
                </c:pt>
                <c:pt idx="28">
                  <c:v>7.84</c:v>
                </c:pt>
                <c:pt idx="29">
                  <c:v>7.84</c:v>
                </c:pt>
                <c:pt idx="30">
                  <c:v>7.84</c:v>
                </c:pt>
                <c:pt idx="31">
                  <c:v>7.84</c:v>
                </c:pt>
                <c:pt idx="32">
                  <c:v>7.84</c:v>
                </c:pt>
                <c:pt idx="33">
                  <c:v>7.84</c:v>
                </c:pt>
                <c:pt idx="34">
                  <c:v>7.84</c:v>
                </c:pt>
                <c:pt idx="35">
                  <c:v>7.84</c:v>
                </c:pt>
                <c:pt idx="36">
                  <c:v>7.84</c:v>
                </c:pt>
                <c:pt idx="37">
                  <c:v>7.84</c:v>
                </c:pt>
                <c:pt idx="38">
                  <c:v>7.84</c:v>
                </c:pt>
                <c:pt idx="39">
                  <c:v>7.84</c:v>
                </c:pt>
                <c:pt idx="40">
                  <c:v>7.84</c:v>
                </c:pt>
                <c:pt idx="41">
                  <c:v>7.84</c:v>
                </c:pt>
                <c:pt idx="42">
                  <c:v>7.84</c:v>
                </c:pt>
                <c:pt idx="43">
                  <c:v>7.84</c:v>
                </c:pt>
                <c:pt idx="44">
                  <c:v>7.84</c:v>
                </c:pt>
                <c:pt idx="45">
                  <c:v>7.84</c:v>
                </c:pt>
                <c:pt idx="46">
                  <c:v>7.84</c:v>
                </c:pt>
                <c:pt idx="47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'NEO(&gt; 2500)'!$Y$3:$Y$6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2500)'!$Y$34:$Y$45,'NEO(&gt; 2500)'!$Y$47:$Y$58,'NEO(&gt; 2500)'!$Y$60:$Y$71,'NEO(&gt; 2500)'!$Y$73:$Y$84)</c:f>
              <c:numCache>
                <c:formatCode>0.00</c:formatCode>
                <c:ptCount val="48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'NEO(&gt; 2500)'!$Z$3:$Z$6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2500)'!$Z$34:$Z$45,'NEO(&gt; 2500)'!$Z$47:$Z$58,'NEO(&gt; 2500)'!$Z$60:$Z$71,'NEO(&gt; 2500)'!$Z$73:$Z$84)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83808"/>
        <c:axId val="170986112"/>
      </c:lineChart>
      <c:catAx>
        <c:axId val="1709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986112"/>
        <c:crosses val="autoZero"/>
        <c:auto val="1"/>
        <c:lblAlgn val="ctr"/>
        <c:lblOffset val="100"/>
        <c:noMultiLvlLbl val="0"/>
      </c:catAx>
      <c:valAx>
        <c:axId val="170986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098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0711902113456"/>
          <c:y val="0.15785583879640616"/>
          <c:w val="0.2169076751946607"/>
          <c:h val="0.16828022068017753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 al Torrente Sanguineo Asociado  a Cateter Venoso  Periferico - Neunatología, HOSPITAL .............,2005-2010</a:t>
            </a:r>
          </a:p>
        </c:rich>
      </c:tx>
      <c:layout>
        <c:manualLayout>
          <c:xMode val="edge"/>
          <c:yMode val="edge"/>
          <c:x val="0.108765864421189"/>
          <c:y val="1.9181945322528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75985885363"/>
          <c:y val="0.56379903647625607"/>
          <c:w val="0.59646349074266691"/>
          <c:h val="0.181009164342376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'NEO(&gt; 2500)'!$N$3:$N$6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33125819009433E-3"/>
                  <c:y val="-2.1793676281865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223840849478756E-4"/>
                  <c:y val="-1.42667939034904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189641192362012E-3"/>
                  <c:y val="-2.27875692442624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586551469575358E-2"/>
                  <c:y val="-3.8597612044965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2500)'!$N$20,'NEO(&gt; 2500)'!$N$33,'NEO(&gt; 2500)'!$N$46,'NEO(&gt; 2500)'!$N$59,'NEO(&gt; 2500)'!$N$72,'NEO(&gt; 2500)'!$N$85)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079168"/>
        <c:axId val="171081088"/>
      </c:barChart>
      <c:lineChart>
        <c:grouping val="standard"/>
        <c:varyColors val="0"/>
        <c:ser>
          <c:idx val="2"/>
          <c:order val="2"/>
          <c:tx>
            <c:strRef>
              <c:f>'NEO(&gt; 2500)'!$P$3:$P$6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2500)'!$P$20,'NEO(&gt; 2500)'!$P$33,'NEO(&gt; 2500)'!$P$46,'NEO(&gt; 2500)'!$P$59,'NEO(&gt; 2500)'!$P$72,'NEO(&gt; 2500)'!$P$85)</c:f>
              <c:numCache>
                <c:formatCode>0.00</c:formatCode>
                <c:ptCount val="6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'NEO(&gt; 2500)'!$Q$3:$Q$6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2500)'!$Q$20,'NEO(&gt; 2500)'!$Q$33,'NEO(&gt; 2500)'!$Q$46,'NEO(&gt; 2500)'!$Q$59,'NEO(&gt; 2500)'!$Q$72,'NEO(&gt; 2500)'!$Q$85)</c:f>
              <c:numCache>
                <c:formatCode>0.00</c:formatCode>
                <c:ptCount val="6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'NEO(&gt; 2500)'!$O$3:$O$6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2500)'!$O$20,'NEO(&gt; 2500)'!$O$33,'NEO(&gt; 2500)'!$O$46,'NEO(&gt; 2500)'!$O$59,'NEO(&gt; 2500)'!$O$72,'NEO(&gt; 2500)'!$O$85)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'NEO(&gt; 2500)'!$R$3:$R$6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('NEO(&gt; 2500)'!$R$20,'NEO(&gt; 2500)'!$R$33,'NEO(&gt; 2500)'!$R$46,'NEO(&gt; 2500)'!$R$59,'NEO(&gt; 2500)'!$R$72,'NEO(&gt; 2500)'!$R$85)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079168"/>
        <c:axId val="171081088"/>
      </c:lineChart>
      <c:lineChart>
        <c:grouping val="standard"/>
        <c:varyColors val="0"/>
        <c:ser>
          <c:idx val="0"/>
          <c:order val="1"/>
          <c:tx>
            <c:strRef>
              <c:f>'NEO(&gt; 2500)'!$K$3:$K$6</c:f>
              <c:strCache>
                <c:ptCount val="1"/>
                <c:pt idx="0">
                  <c:v>N° días exposición con CVP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('NEO(&gt; 2500)'!$K$20,'NEO(&gt; 2500)'!$K$33,'NEO(&gt; 2500)'!$K$46,'NEO(&gt; 2500)'!$K$59,'NEO(&gt; 2500)'!$K$72,'NEO(&gt; 2500)'!$K$85)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083264"/>
        <c:axId val="171084800"/>
      </c:lineChart>
      <c:catAx>
        <c:axId val="17107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08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08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6080602392573E-3"/>
              <c:y val="0.41769041643517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079168"/>
        <c:crosses val="autoZero"/>
        <c:crossBetween val="between"/>
      </c:valAx>
      <c:catAx>
        <c:axId val="17108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71084800"/>
        <c:crosses val="autoZero"/>
        <c:auto val="0"/>
        <c:lblAlgn val="ctr"/>
        <c:lblOffset val="100"/>
        <c:noMultiLvlLbl val="0"/>
      </c:catAx>
      <c:valAx>
        <c:axId val="1710848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71501055941266"/>
              <c:y val="0.33019139030978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0832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59239317450364E-2"/>
          <c:y val="0.87544622615603696"/>
          <c:w val="0.853745454054747"/>
          <c:h val="0.11387908628209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 - Neunatología, HOSPITAL..................,2007 - 2010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92E-2"/>
          <c:y val="0.19222444979185091"/>
          <c:w val="0.89408526733264759"/>
          <c:h val="0.52155299090723428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2500)'!$F$34:$F$45,'NEO(&gt; 2500)'!$F$47:$F$58,'NEO(&gt; 2500)'!$F$60:$F$71,'NEO(&gt; 2500)'!$F$73:$F$84)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1136128"/>
        <c:axId val="171138432"/>
      </c:barChart>
      <c:lineChart>
        <c:grouping val="standard"/>
        <c:varyColors val="0"/>
        <c:ser>
          <c:idx val="1"/>
          <c:order val="1"/>
          <c:tx>
            <c:strRef>
              <c:f>'NEO(&gt; 2500)'!$G$3:$G$6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2500)'!$G$34:$G$45,'NEO(&gt; 2500)'!$G$47:$G$58,'NEO(&gt; 2500)'!$G$60:$G$71,'NEO(&gt; 2500)'!$G$73:$G$84)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'NEO(&gt; 2500)'!$H$3:$H$6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2500)'!$H$34:$H$45,'NEO(&gt; 2500)'!$H$47:$H$58,'NEO(&gt; 2500)'!$H$60:$H$71,'NEO(&gt; 2500)'!$H$73:$H$84)</c:f>
              <c:numCache>
                <c:formatCode>0.00</c:formatCode>
                <c:ptCount val="48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'NEO(&gt; 2500)'!$I$3:$I$6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2500)'!$I$34:$I$45,'NEO(&gt; 2500)'!$I$47:$I$58,'NEO(&gt; 2500)'!$I$60:$I$71,'NEO(&gt; 2500)'!$I$73:$I$84)</c:f>
              <c:numCache>
                <c:formatCode>0.00</c:formatCode>
                <c:ptCount val="48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  <c:pt idx="6">
                  <c:v>10.59</c:v>
                </c:pt>
                <c:pt idx="7">
                  <c:v>10.59</c:v>
                </c:pt>
                <c:pt idx="8">
                  <c:v>10.59</c:v>
                </c:pt>
                <c:pt idx="9">
                  <c:v>10.59</c:v>
                </c:pt>
                <c:pt idx="10">
                  <c:v>10.59</c:v>
                </c:pt>
                <c:pt idx="11">
                  <c:v>10.59</c:v>
                </c:pt>
                <c:pt idx="12">
                  <c:v>10.59</c:v>
                </c:pt>
                <c:pt idx="13">
                  <c:v>10.59</c:v>
                </c:pt>
                <c:pt idx="14">
                  <c:v>10.59</c:v>
                </c:pt>
                <c:pt idx="15">
                  <c:v>10.59</c:v>
                </c:pt>
                <c:pt idx="16">
                  <c:v>10.59</c:v>
                </c:pt>
                <c:pt idx="17">
                  <c:v>10.59</c:v>
                </c:pt>
                <c:pt idx="18">
                  <c:v>10.59</c:v>
                </c:pt>
                <c:pt idx="19">
                  <c:v>10.59</c:v>
                </c:pt>
                <c:pt idx="20">
                  <c:v>10.59</c:v>
                </c:pt>
                <c:pt idx="21">
                  <c:v>10.59</c:v>
                </c:pt>
                <c:pt idx="22">
                  <c:v>10.59</c:v>
                </c:pt>
                <c:pt idx="23">
                  <c:v>10.59</c:v>
                </c:pt>
                <c:pt idx="24">
                  <c:v>10.59</c:v>
                </c:pt>
                <c:pt idx="25">
                  <c:v>10.59</c:v>
                </c:pt>
                <c:pt idx="26">
                  <c:v>10.59</c:v>
                </c:pt>
                <c:pt idx="27">
                  <c:v>10.59</c:v>
                </c:pt>
                <c:pt idx="28">
                  <c:v>10.59</c:v>
                </c:pt>
                <c:pt idx="29">
                  <c:v>10.59</c:v>
                </c:pt>
                <c:pt idx="30">
                  <c:v>10.59</c:v>
                </c:pt>
                <c:pt idx="31">
                  <c:v>10.59</c:v>
                </c:pt>
                <c:pt idx="32">
                  <c:v>10.59</c:v>
                </c:pt>
                <c:pt idx="33">
                  <c:v>10.59</c:v>
                </c:pt>
                <c:pt idx="34">
                  <c:v>10.59</c:v>
                </c:pt>
                <c:pt idx="35">
                  <c:v>10.59</c:v>
                </c:pt>
                <c:pt idx="36">
                  <c:v>10.59</c:v>
                </c:pt>
                <c:pt idx="37">
                  <c:v>10.59</c:v>
                </c:pt>
                <c:pt idx="38">
                  <c:v>10.59</c:v>
                </c:pt>
                <c:pt idx="39">
                  <c:v>10.59</c:v>
                </c:pt>
                <c:pt idx="40">
                  <c:v>10.59</c:v>
                </c:pt>
                <c:pt idx="41">
                  <c:v>10.59</c:v>
                </c:pt>
                <c:pt idx="42">
                  <c:v>10.59</c:v>
                </c:pt>
                <c:pt idx="43">
                  <c:v>10.59</c:v>
                </c:pt>
                <c:pt idx="44">
                  <c:v>10.59</c:v>
                </c:pt>
                <c:pt idx="45">
                  <c:v>10.59</c:v>
                </c:pt>
                <c:pt idx="46">
                  <c:v>10.59</c:v>
                </c:pt>
                <c:pt idx="47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'NEO(&gt; 2500)'!$J$3:$J$6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('NEO(&gt; 2500)'!$A$34:$B$45,'NEO(&gt; 2500)'!$A$47:$B$58,'NEO(&gt; 2500)'!$A$60:$B$71,'NEO(&gt; 2500)'!$A$73:$B$84)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('NEO(&gt; 2500)'!$J$34:$J$45,'NEO(&gt; 2500)'!$J$47:$J$58,'NEO(&gt; 2500)'!$J$60:$J$71,'NEO(&gt; 2500)'!$J$73:$J$84)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6128"/>
        <c:axId val="171138432"/>
      </c:lineChart>
      <c:catAx>
        <c:axId val="1711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138432"/>
        <c:crosses val="autoZero"/>
        <c:auto val="1"/>
        <c:lblAlgn val="ctr"/>
        <c:lblOffset val="100"/>
        <c:tickLblSkip val="1"/>
        <c:noMultiLvlLbl val="0"/>
      </c:catAx>
      <c:valAx>
        <c:axId val="171138432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77928403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136128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78580545452123052"/>
          <c:y val="0.1395943934843196"/>
          <c:w val="0.1711027619009553"/>
          <c:h val="0.2766507021673837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 Central , Neunatología, HOSPITAL ...........................,2005-2010</a:t>
            </a:r>
          </a:p>
        </c:rich>
      </c:tx>
      <c:layout>
        <c:manualLayout>
          <c:xMode val="edge"/>
          <c:yMode val="edge"/>
          <c:x val="0.12902027911472702"/>
          <c:y val="1.1116257526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2779552715655"/>
          <c:y val="0.16762337545076172"/>
          <c:w val="0.62815098240597167"/>
          <c:h val="0.58631972193441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NEO!$F$3:$F$6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17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481825321708E-3"/>
                  <c:y val="-6.620129993065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703149821352E-3"/>
                  <c:y val="-1.0930553361315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191695027891335E-3"/>
                  <c:y val="-1.0750760658284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201757389022026E-3"/>
                  <c:y val="-1.59458230718494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(NEO!$F$20,NEO!$F$33,NEO!$F$46,NEO!$F$59,NEO!$F$72,NEO!$F$85)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377408"/>
        <c:axId val="171379328"/>
      </c:barChart>
      <c:lineChart>
        <c:grouping val="standard"/>
        <c:varyColors val="0"/>
        <c:ser>
          <c:idx val="2"/>
          <c:order val="2"/>
          <c:tx>
            <c:strRef>
              <c:f>NEO!$H$3:$H$6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(NEO!$H$20,NEO!$H$33,NEO!$H$46,NEO!$H$59,NEO!$H$72,NEO!$H$85)</c:f>
              <c:numCache>
                <c:formatCode>0.00</c:formatCode>
                <c:ptCount val="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NEO!$I$3:$I$6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(NEO!$I$20,NEO!$I$33,NEO!$I$46,NEO!$I$59,NEO!$I$72,NEO!$I$85)</c:f>
              <c:numCache>
                <c:formatCode>0.00</c:formatCode>
                <c:ptCount val="6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NEO!$G$3:$G$6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(NEO!$G$20,NEO!$G$33,NEO!$G$46,NEO!$G$59,NEO!$G$72,NEO!$G$85)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NEO!$J$3:$J$6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(NEO!$J$20,NEO!$J$33,NEO!$J$46,NEO!$J$59,NEO!$J$72,NEO!$J$85)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377408"/>
        <c:axId val="171379328"/>
      </c:lineChart>
      <c:lineChart>
        <c:grouping val="standard"/>
        <c:varyColors val="0"/>
        <c:ser>
          <c:idx val="0"/>
          <c:order val="1"/>
          <c:tx>
            <c:strRef>
              <c:f>NEO!$C$3:$C$6</c:f>
              <c:strCache>
                <c:ptCount val="1"/>
                <c:pt idx="0">
                  <c:v>Nº días exposición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(NEO!$C$20,NEO!$C$33,NEO!$C$46,NEO!$C$59,NEO!$C$72,NEO!$C$85)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385600"/>
        <c:axId val="171387136"/>
      </c:lineChart>
      <c:catAx>
        <c:axId val="1713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37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379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331379933007E-3"/>
              <c:y val="0.4266365936994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377408"/>
        <c:crosses val="autoZero"/>
        <c:crossBetween val="between"/>
      </c:valAx>
      <c:catAx>
        <c:axId val="17138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71387136"/>
        <c:crosses val="autoZero"/>
        <c:auto val="0"/>
        <c:lblAlgn val="ctr"/>
        <c:lblOffset val="100"/>
        <c:noMultiLvlLbl val="0"/>
      </c:catAx>
      <c:valAx>
        <c:axId val="1713871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734491948097279"/>
              <c:y val="0.30208510381215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385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40591793033539E-2"/>
          <c:y val="0.88776795483684745"/>
          <c:w val="0.74608749353901094"/>
          <c:h val="0.10592692537473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Mecanica, Neunatología, HOSPITAL.................,2005- 2010</a:t>
            </a:r>
          </a:p>
        </c:rich>
      </c:tx>
      <c:layout>
        <c:manualLayout>
          <c:xMode val="edge"/>
          <c:yMode val="edge"/>
          <c:x val="9.6295111548556439E-2"/>
          <c:y val="4.3437369241888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52442996742671"/>
          <c:y val="0.21192098665361706"/>
          <c:w val="0.6596091205211726"/>
          <c:h val="0.53863250774461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NEO!$V$3:$V$6</c:f>
              <c:strCache>
                <c:ptCount val="1"/>
                <c:pt idx="0">
                  <c:v>Tasa de Neumonía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6648493997060777E-3"/>
                  <c:y val="-5.8235696766683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881806039208032E-2"/>
                  <c:y val="-7.4621448477430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046659401971853E-3"/>
                  <c:y val="-2.396634330210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66765635175784E-3"/>
                  <c:y val="0.214947424110855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475842429917424E-2"/>
                  <c:y val="-1.7179790460655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(NEO!$V$20,NEO!$V$33,NEO!$V$46,NEO!$V$59,NEO!$V$72,NEO!$V$85)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447424"/>
        <c:axId val="171449344"/>
      </c:barChart>
      <c:lineChart>
        <c:grouping val="standard"/>
        <c:varyColors val="0"/>
        <c:ser>
          <c:idx val="2"/>
          <c:order val="2"/>
          <c:tx>
            <c:strRef>
              <c:f>NEO!$X$3:$X$6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(NEO!$X$20,NEO!$X$33,NEO!$X$46,NEO!$X$59,NEO!$X$72,NEO!$X$85)</c:f>
              <c:numCache>
                <c:formatCode>0.00</c:formatCode>
                <c:ptCount val="6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NEO!$Y$3:$Y$6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(NEO!$Y$20,NEO!$Y$33,NEO!$Y$46,NEO!$Y$59,NEO!$Y$72,NEO!$Y$85)</c:f>
              <c:numCache>
                <c:formatCode>0.00</c:formatCode>
                <c:ptCount val="6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NEO!$W$3:$W$6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(NEO!$W$20,NEO!$W$33,NEO!$W$46,NEO!$W$59,NEO!$W$72,NEO!$W$85)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NEO!$Z$3:$Z$6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(NEO!$Z$20,NEO!$Z$33,NEO!$Z$46,NEO!$Z$59,NEO!$Z$72,NEO!$Z$85)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447424"/>
        <c:axId val="171449344"/>
      </c:lineChart>
      <c:lineChart>
        <c:grouping val="standard"/>
        <c:varyColors val="0"/>
        <c:ser>
          <c:idx val="0"/>
          <c:order val="1"/>
          <c:tx>
            <c:strRef>
              <c:f>NEO!$S$3:$S$6</c:f>
              <c:strCache>
                <c:ptCount val="1"/>
                <c:pt idx="0">
                  <c:v>N° días exposición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(NEO!$S$20,NEO!$S$33,NEO!$S$46,NEO!$S$59,NEO!$S$72,NEO!$S$85)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459712"/>
        <c:axId val="171461248"/>
      </c:lineChart>
      <c:catAx>
        <c:axId val="1714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449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449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22528433945E-2"/>
              <c:y val="0.4024101335159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447424"/>
        <c:crosses val="autoZero"/>
        <c:crossBetween val="between"/>
      </c:valAx>
      <c:catAx>
        <c:axId val="17145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1461248"/>
        <c:crosses val="autoZero"/>
        <c:auto val="0"/>
        <c:lblAlgn val="ctr"/>
        <c:lblOffset val="100"/>
        <c:noMultiLvlLbl val="0"/>
      </c:catAx>
      <c:valAx>
        <c:axId val="1714612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63115157480317"/>
              <c:y val="0.35903666932937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459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97615923009618E-2"/>
          <c:y val="0.91414222678686907"/>
          <c:w val="0.94264244313210843"/>
          <c:h val="7.0707139868386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 - Neunatología, HOSPITAL...............,2009-2010</a:t>
            </a:r>
          </a:p>
        </c:rich>
      </c:tx>
      <c:layout>
        <c:manualLayout>
          <c:xMode val="edge"/>
          <c:yMode val="edge"/>
          <c:x val="0.13819875985938776"/>
          <c:y val="1.9628647214854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57250628996235"/>
          <c:y val="0.33987036570148366"/>
          <c:w val="0.73311954657319711"/>
          <c:h val="0.22549091570579205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NEO!$B$60:$B$71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NEO!$F$60:$F$71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NEO!$B$60:$B$71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NEO!$F$73:$F$84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91712"/>
        <c:axId val="171493248"/>
      </c:barChart>
      <c:catAx>
        <c:axId val="1714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493248"/>
        <c:crosses val="autoZero"/>
        <c:auto val="1"/>
        <c:lblAlgn val="ctr"/>
        <c:lblOffset val="100"/>
        <c:tickMarkSkip val="1"/>
        <c:noMultiLvlLbl val="0"/>
      </c:catAx>
      <c:valAx>
        <c:axId val="17149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96301788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491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Infecciones del Torrente Sanguineo Asociado a Catete Venoso Periferico- Neunatología, HOSPITAL..................,2009 - 2010</a:t>
            </a:r>
          </a:p>
        </c:rich>
      </c:tx>
      <c:layout>
        <c:manualLayout>
          <c:xMode val="edge"/>
          <c:yMode val="edge"/>
          <c:x val="0.1196174321397486"/>
          <c:y val="3.1784840454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58861879884289"/>
          <c:y val="0.30678554452878565"/>
          <c:w val="0.69131887067209374"/>
          <c:h val="0.21238999236608236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NEO!$B$60:$B$71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NEO!$N$60:$N$71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NEO!$B$60:$B$71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NEO!$N$73:$N$84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8592"/>
        <c:axId val="171600128"/>
      </c:barChart>
      <c:catAx>
        <c:axId val="1715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600128"/>
        <c:crosses val="autoZero"/>
        <c:auto val="1"/>
        <c:lblAlgn val="ctr"/>
        <c:lblOffset val="100"/>
        <c:tickMarkSkip val="1"/>
        <c:noMultiLvlLbl val="0"/>
      </c:catAx>
      <c:valAx>
        <c:axId val="171600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711191628038784E-2"/>
              <c:y val="0.365259257847006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598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de Incidencia de Neumonias Asociadas a Ventilacion Mecanica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Neunatología - HOSPITAL.........................,2009 - 2010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6606553214"/>
          <c:y val="4.45941583505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"/>
          <c:y val="0.26086984212576653"/>
          <c:w val="0.6919354838709677"/>
          <c:h val="0.42608740880541868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NEO!$B$60:$B$71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NEO!$V$60:$V$71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NEO!$B$60:$B$71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NEO!$V$73:$V$84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09952"/>
        <c:axId val="171711488"/>
      </c:barChart>
      <c:catAx>
        <c:axId val="1717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711488"/>
        <c:crosses val="autoZero"/>
        <c:auto val="1"/>
        <c:lblAlgn val="ctr"/>
        <c:lblOffset val="100"/>
        <c:tickMarkSkip val="1"/>
        <c:noMultiLvlLbl val="0"/>
      </c:catAx>
      <c:valAx>
        <c:axId val="171711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49647002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709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 de Infecciones al Torrente Sanguineo Asociado a Cateter Venoso Periferico  - Neunatología, HOSPITAL........................,2007 - 2010</a:t>
            </a:r>
          </a:p>
        </c:rich>
      </c:tx>
      <c:layout>
        <c:manualLayout>
          <c:xMode val="edge"/>
          <c:yMode val="edge"/>
          <c:x val="0.10800524934383202"/>
          <c:y val="3.1026228104465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25430260215E-2"/>
          <c:y val="0.17562127600397509"/>
          <c:w val="0.90251372642989569"/>
          <c:h val="0.593877209645021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(NEO!$N$34:$N$45,NEO!$N$47:$N$58,NEO!$N$60:$N$71,NEO!$N$73:$N$84)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845888"/>
        <c:axId val="171856640"/>
      </c:barChart>
      <c:lineChart>
        <c:grouping val="standard"/>
        <c:varyColors val="0"/>
        <c:ser>
          <c:idx val="1"/>
          <c:order val="1"/>
          <c:tx>
            <c:strRef>
              <c:f>NEO!$P$3:$P$6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(NEO!$O$34:$O$45,NEO!$O$47:$O$58,NEO!$O$60:$O$71,NEO!$O$73:$O$84)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NEO!$P$3:$P$6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(NEO!$P$34:$P$45,NEO!$P$47:$P$58,NEO!$P$60:$P$71,NEO!$P$73:$P$84)</c:f>
              <c:numCache>
                <c:formatCode>0.00</c:formatCode>
                <c:ptCount val="48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  <c:pt idx="6">
                  <c:v>4.0599999999999996</c:v>
                </c:pt>
                <c:pt idx="7">
                  <c:v>4.0599999999999996</c:v>
                </c:pt>
                <c:pt idx="8">
                  <c:v>4.0599999999999996</c:v>
                </c:pt>
                <c:pt idx="9">
                  <c:v>4.0599999999999996</c:v>
                </c:pt>
                <c:pt idx="10">
                  <c:v>4.0599999999999996</c:v>
                </c:pt>
                <c:pt idx="11">
                  <c:v>4.0599999999999996</c:v>
                </c:pt>
                <c:pt idx="12">
                  <c:v>4.0599999999999996</c:v>
                </c:pt>
                <c:pt idx="13">
                  <c:v>4.0599999999999996</c:v>
                </c:pt>
                <c:pt idx="14">
                  <c:v>4.0599999999999996</c:v>
                </c:pt>
                <c:pt idx="15">
                  <c:v>4.0599999999999996</c:v>
                </c:pt>
                <c:pt idx="16">
                  <c:v>4.0599999999999996</c:v>
                </c:pt>
                <c:pt idx="17">
                  <c:v>4.0599999999999996</c:v>
                </c:pt>
                <c:pt idx="18">
                  <c:v>4.0599999999999996</c:v>
                </c:pt>
                <c:pt idx="19">
                  <c:v>4.0599999999999996</c:v>
                </c:pt>
                <c:pt idx="20">
                  <c:v>4.0599999999999996</c:v>
                </c:pt>
                <c:pt idx="21">
                  <c:v>4.0599999999999996</c:v>
                </c:pt>
                <c:pt idx="22">
                  <c:v>4.0599999999999996</c:v>
                </c:pt>
                <c:pt idx="23">
                  <c:v>4.0599999999999996</c:v>
                </c:pt>
                <c:pt idx="24">
                  <c:v>4.0599999999999996</c:v>
                </c:pt>
                <c:pt idx="25">
                  <c:v>4.0599999999999996</c:v>
                </c:pt>
                <c:pt idx="26">
                  <c:v>4.0599999999999996</c:v>
                </c:pt>
                <c:pt idx="27">
                  <c:v>4.0599999999999996</c:v>
                </c:pt>
                <c:pt idx="28">
                  <c:v>4.0599999999999996</c:v>
                </c:pt>
                <c:pt idx="29">
                  <c:v>4.0599999999999996</c:v>
                </c:pt>
                <c:pt idx="30">
                  <c:v>4.0599999999999996</c:v>
                </c:pt>
                <c:pt idx="31">
                  <c:v>4.0599999999999996</c:v>
                </c:pt>
                <c:pt idx="32">
                  <c:v>4.0599999999999996</c:v>
                </c:pt>
                <c:pt idx="33">
                  <c:v>4.0599999999999996</c:v>
                </c:pt>
                <c:pt idx="34">
                  <c:v>4.0599999999999996</c:v>
                </c:pt>
                <c:pt idx="35">
                  <c:v>4.0599999999999996</c:v>
                </c:pt>
                <c:pt idx="36">
                  <c:v>4.0599999999999996</c:v>
                </c:pt>
                <c:pt idx="37">
                  <c:v>4.0599999999999996</c:v>
                </c:pt>
                <c:pt idx="38">
                  <c:v>4.0599999999999996</c:v>
                </c:pt>
                <c:pt idx="39">
                  <c:v>4.0599999999999996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4.0599999999999996</c:v>
                </c:pt>
                <c:pt idx="43">
                  <c:v>4.0599999999999996</c:v>
                </c:pt>
                <c:pt idx="44">
                  <c:v>4.0599999999999996</c:v>
                </c:pt>
                <c:pt idx="45">
                  <c:v>4.0599999999999996</c:v>
                </c:pt>
                <c:pt idx="46">
                  <c:v>4.0599999999999996</c:v>
                </c:pt>
                <c:pt idx="47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NEO!$Q$3:$Q$6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(NEO!$Q$34:$Q$45,NEO!$Q$47:$Q$58,NEO!$Q$60:$Q$71,NEO!$Q$73:$Q$84)</c:f>
              <c:numCache>
                <c:formatCode>0.00</c:formatCode>
                <c:ptCount val="48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  <c:pt idx="6">
                  <c:v>4.05</c:v>
                </c:pt>
                <c:pt idx="7">
                  <c:v>4.05</c:v>
                </c:pt>
                <c:pt idx="8">
                  <c:v>4.05</c:v>
                </c:pt>
                <c:pt idx="9">
                  <c:v>4.05</c:v>
                </c:pt>
                <c:pt idx="10">
                  <c:v>4.05</c:v>
                </c:pt>
                <c:pt idx="11">
                  <c:v>4.05</c:v>
                </c:pt>
                <c:pt idx="12">
                  <c:v>4.05</c:v>
                </c:pt>
                <c:pt idx="13">
                  <c:v>4.05</c:v>
                </c:pt>
                <c:pt idx="14">
                  <c:v>4.05</c:v>
                </c:pt>
                <c:pt idx="15">
                  <c:v>4.05</c:v>
                </c:pt>
                <c:pt idx="16">
                  <c:v>4.05</c:v>
                </c:pt>
                <c:pt idx="17">
                  <c:v>4.05</c:v>
                </c:pt>
                <c:pt idx="18">
                  <c:v>4.05</c:v>
                </c:pt>
                <c:pt idx="19">
                  <c:v>4.05</c:v>
                </c:pt>
                <c:pt idx="20">
                  <c:v>4.05</c:v>
                </c:pt>
                <c:pt idx="21">
                  <c:v>4.05</c:v>
                </c:pt>
                <c:pt idx="22">
                  <c:v>4.05</c:v>
                </c:pt>
                <c:pt idx="23">
                  <c:v>4.05</c:v>
                </c:pt>
                <c:pt idx="24">
                  <c:v>4.05</c:v>
                </c:pt>
                <c:pt idx="25">
                  <c:v>4.05</c:v>
                </c:pt>
                <c:pt idx="26">
                  <c:v>4.05</c:v>
                </c:pt>
                <c:pt idx="27">
                  <c:v>4.05</c:v>
                </c:pt>
                <c:pt idx="28">
                  <c:v>4.05</c:v>
                </c:pt>
                <c:pt idx="29">
                  <c:v>4.05</c:v>
                </c:pt>
                <c:pt idx="30">
                  <c:v>4.05</c:v>
                </c:pt>
                <c:pt idx="31">
                  <c:v>4.05</c:v>
                </c:pt>
                <c:pt idx="32">
                  <c:v>4.05</c:v>
                </c:pt>
                <c:pt idx="33">
                  <c:v>4.05</c:v>
                </c:pt>
                <c:pt idx="34">
                  <c:v>4.05</c:v>
                </c:pt>
                <c:pt idx="35">
                  <c:v>4.05</c:v>
                </c:pt>
                <c:pt idx="36">
                  <c:v>4.05</c:v>
                </c:pt>
                <c:pt idx="37">
                  <c:v>4.05</c:v>
                </c:pt>
                <c:pt idx="38">
                  <c:v>4.05</c:v>
                </c:pt>
                <c:pt idx="39">
                  <c:v>4.05</c:v>
                </c:pt>
                <c:pt idx="40">
                  <c:v>4.05</c:v>
                </c:pt>
                <c:pt idx="41">
                  <c:v>4.05</c:v>
                </c:pt>
                <c:pt idx="42">
                  <c:v>4.05</c:v>
                </c:pt>
                <c:pt idx="43">
                  <c:v>4.05</c:v>
                </c:pt>
                <c:pt idx="44">
                  <c:v>4.05</c:v>
                </c:pt>
                <c:pt idx="45">
                  <c:v>4.05</c:v>
                </c:pt>
                <c:pt idx="46">
                  <c:v>4.05</c:v>
                </c:pt>
                <c:pt idx="47">
                  <c:v>4.05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NEO!$R$3:$R$6</c:f>
              <c:strCache>
                <c:ptCount val="1"/>
                <c:pt idx="0">
                  <c:v>lim_sup_IC99%</c:v>
                </c:pt>
              </c:strCache>
            </c:strRef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(NEO!$R$34:$R$45,NEO!$R$47:$R$58,NEO!$R$60:$R$71,NEO!$R$73:$R$84)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45888"/>
        <c:axId val="171856640"/>
      </c:lineChart>
      <c:catAx>
        <c:axId val="1718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71856640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7185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84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89559380298701"/>
          <c:y val="0.25881027282937152"/>
          <c:w val="0.21541030822474627"/>
          <c:h val="0.2796076022412091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                                             Neunatología , HOSPITAL .............................,2007- 2010</a:t>
            </a:r>
          </a:p>
        </c:rich>
      </c:tx>
      <c:layout>
        <c:manualLayout>
          <c:xMode val="edge"/>
          <c:yMode val="edge"/>
          <c:x val="0.13932461620504019"/>
          <c:y val="1.883049276881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7572630604564546"/>
          <c:w val="0.90322580645161288"/>
          <c:h val="0.5941931873916317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(NEO!$V$34:$V$45,NEO!$V$47:$V$58,NEO!$V$60:$V$71,NEO!$V$73:$V$84)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976960"/>
        <c:axId val="171987712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(NEO!$W$34:$W$45,NEO!$W$47:$W$58,NEO!$W$60:$W$71,NEO!$W$73:$W$84)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NEO!$X$3:$X$6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(NEO!$X$34:$X$45,NEO!$X$47:$X$58,NEO!$X$60:$X$71,NEO!$X$73:$X$84)</c:f>
              <c:numCache>
                <c:formatCode>0.00</c:formatCode>
                <c:ptCount val="48"/>
                <c:pt idx="0">
                  <c:v>7.84</c:v>
                </c:pt>
                <c:pt idx="1">
                  <c:v>7.84</c:v>
                </c:pt>
                <c:pt idx="2">
                  <c:v>7.84</c:v>
                </c:pt>
                <c:pt idx="3">
                  <c:v>7.84</c:v>
                </c:pt>
                <c:pt idx="4">
                  <c:v>7.84</c:v>
                </c:pt>
                <c:pt idx="5">
                  <c:v>7.84</c:v>
                </c:pt>
                <c:pt idx="6">
                  <c:v>7.84</c:v>
                </c:pt>
                <c:pt idx="7">
                  <c:v>7.84</c:v>
                </c:pt>
                <c:pt idx="8">
                  <c:v>7.84</c:v>
                </c:pt>
                <c:pt idx="9">
                  <c:v>7.84</c:v>
                </c:pt>
                <c:pt idx="10">
                  <c:v>7.84</c:v>
                </c:pt>
                <c:pt idx="11">
                  <c:v>7.84</c:v>
                </c:pt>
                <c:pt idx="12">
                  <c:v>7.84</c:v>
                </c:pt>
                <c:pt idx="13">
                  <c:v>7.84</c:v>
                </c:pt>
                <c:pt idx="14">
                  <c:v>7.84</c:v>
                </c:pt>
                <c:pt idx="15">
                  <c:v>7.84</c:v>
                </c:pt>
                <c:pt idx="16">
                  <c:v>7.84</c:v>
                </c:pt>
                <c:pt idx="17">
                  <c:v>7.84</c:v>
                </c:pt>
                <c:pt idx="18">
                  <c:v>7.84</c:v>
                </c:pt>
                <c:pt idx="19">
                  <c:v>7.84</c:v>
                </c:pt>
                <c:pt idx="20">
                  <c:v>7.84</c:v>
                </c:pt>
                <c:pt idx="21">
                  <c:v>7.84</c:v>
                </c:pt>
                <c:pt idx="22">
                  <c:v>7.84</c:v>
                </c:pt>
                <c:pt idx="23">
                  <c:v>7.84</c:v>
                </c:pt>
                <c:pt idx="24">
                  <c:v>7.84</c:v>
                </c:pt>
                <c:pt idx="25">
                  <c:v>7.84</c:v>
                </c:pt>
                <c:pt idx="26">
                  <c:v>7.84</c:v>
                </c:pt>
                <c:pt idx="27">
                  <c:v>7.84</c:v>
                </c:pt>
                <c:pt idx="28">
                  <c:v>7.84</c:v>
                </c:pt>
                <c:pt idx="29">
                  <c:v>7.84</c:v>
                </c:pt>
                <c:pt idx="30">
                  <c:v>7.84</c:v>
                </c:pt>
                <c:pt idx="31">
                  <c:v>7.84</c:v>
                </c:pt>
                <c:pt idx="32">
                  <c:v>7.84</c:v>
                </c:pt>
                <c:pt idx="33">
                  <c:v>7.84</c:v>
                </c:pt>
                <c:pt idx="34">
                  <c:v>7.84</c:v>
                </c:pt>
                <c:pt idx="35">
                  <c:v>7.84</c:v>
                </c:pt>
                <c:pt idx="36">
                  <c:v>7.84</c:v>
                </c:pt>
                <c:pt idx="37">
                  <c:v>7.84</c:v>
                </c:pt>
                <c:pt idx="38">
                  <c:v>7.84</c:v>
                </c:pt>
                <c:pt idx="39">
                  <c:v>7.84</c:v>
                </c:pt>
                <c:pt idx="40">
                  <c:v>7.84</c:v>
                </c:pt>
                <c:pt idx="41">
                  <c:v>7.84</c:v>
                </c:pt>
                <c:pt idx="42">
                  <c:v>7.84</c:v>
                </c:pt>
                <c:pt idx="43">
                  <c:v>7.84</c:v>
                </c:pt>
                <c:pt idx="44">
                  <c:v>7.84</c:v>
                </c:pt>
                <c:pt idx="45">
                  <c:v>7.84</c:v>
                </c:pt>
                <c:pt idx="46">
                  <c:v>7.84</c:v>
                </c:pt>
                <c:pt idx="47">
                  <c:v>7.84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NEO!$Y$3:$Y$6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(NEO!$Y$34:$Y$45,NEO!$Y$47:$Y$58,NEO!$Y$60:$Y$71,NEO!$Y$73:$Y$84)</c:f>
              <c:numCache>
                <c:formatCode>0.00</c:formatCode>
                <c:ptCount val="48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NEO!$Z$3:$Z$6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(NEO!$Z$34:$Z$45,NEO!$Z$47:$Z$58,NEO!$Z$60:$Z$71,NEO!$Z$73:$Z$84)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6960"/>
        <c:axId val="171987712"/>
      </c:lineChart>
      <c:catAx>
        <c:axId val="1719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987712"/>
        <c:crosses val="autoZero"/>
        <c:auto val="1"/>
        <c:lblAlgn val="ctr"/>
        <c:lblOffset val="100"/>
        <c:noMultiLvlLbl val="0"/>
      </c:catAx>
      <c:valAx>
        <c:axId val="171987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97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0717867133812"/>
          <c:y val="0.15785582255083178"/>
          <c:w val="0.21690765385314348"/>
          <c:h val="0.16828018493991395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 al Torrente Sanguineo Asociado  a Cateter Venoso  Periferico - Neunatología, HOSPITAL .............,2005-2010</a:t>
            </a:r>
          </a:p>
        </c:rich>
      </c:tx>
      <c:layout>
        <c:manualLayout>
          <c:xMode val="edge"/>
          <c:yMode val="edge"/>
          <c:x val="0.108765864421189"/>
          <c:y val="1.9181945322528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76737580039"/>
          <c:y val="0.1812305911573325"/>
          <c:w val="0.6401901369012678"/>
          <c:h val="0.57247965301645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NEO!$N$3:$N$6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33125819009368E-3"/>
                  <c:y val="-2.1793676281865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223840849478615E-4"/>
                  <c:y val="-1.42667939034904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189641192362012E-3"/>
                  <c:y val="-2.27875692442624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586551469575319E-2"/>
                  <c:y val="-3.8597612044965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(NEO!$N$20,NEO!$N$33,NEO!$N$46,NEO!$N$59,NEO!$N$72,NEO!$N$85)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051840"/>
        <c:axId val="172054016"/>
      </c:barChart>
      <c:lineChart>
        <c:grouping val="standard"/>
        <c:varyColors val="0"/>
        <c:ser>
          <c:idx val="2"/>
          <c:order val="2"/>
          <c:tx>
            <c:strRef>
              <c:f>NEO!$P$3:$P$6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(NEO!$P$20,NEO!$P$33,NEO!$P$46,NEO!$P$59,NEO!$P$72,NEO!$P$85)</c:f>
              <c:numCache>
                <c:formatCode>0.00</c:formatCode>
                <c:ptCount val="6"/>
                <c:pt idx="0">
                  <c:v>4.0599999999999996</c:v>
                </c:pt>
                <c:pt idx="1">
                  <c:v>4.0599999999999996</c:v>
                </c:pt>
                <c:pt idx="2">
                  <c:v>4.0599999999999996</c:v>
                </c:pt>
                <c:pt idx="3">
                  <c:v>4.0599999999999996</c:v>
                </c:pt>
                <c:pt idx="4">
                  <c:v>4.0599999999999996</c:v>
                </c:pt>
                <c:pt idx="5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NEO!$Q$3:$Q$6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(NEO!$Q$20,NEO!$Q$33,NEO!$Q$46,NEO!$Q$59,NEO!$Q$72,NEO!$Q$85)</c:f>
              <c:numCache>
                <c:formatCode>0.00</c:formatCode>
                <c:ptCount val="6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NEO!$O$3:$O$6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(NEO!$O$20,NEO!$O$33,NEO!$O$46,NEO!$O$59,NEO!$O$72,NEO!$O$85)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NEO!$R$3:$R$6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(NEO!$R$20,NEO!$R$33,NEO!$R$46,NEO!$R$59,NEO!$R$72,NEO!$R$85)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051840"/>
        <c:axId val="172054016"/>
      </c:lineChart>
      <c:lineChart>
        <c:grouping val="standard"/>
        <c:varyColors val="0"/>
        <c:ser>
          <c:idx val="0"/>
          <c:order val="1"/>
          <c:tx>
            <c:strRef>
              <c:f>NEO!$K$3:$K$6</c:f>
              <c:strCache>
                <c:ptCount val="1"/>
                <c:pt idx="0">
                  <c:v>N° días exposición con CVP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(NEO!$K$20,NEO!$K$33,NEO!$K$46,NEO!$K$59,NEO!$K$72,NEO!$K$85)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055936"/>
        <c:axId val="172065920"/>
      </c:lineChart>
      <c:catAx>
        <c:axId val="1720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205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054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6080602392573E-3"/>
              <c:y val="0.41769041643517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2051840"/>
        <c:crosses val="autoZero"/>
        <c:crossBetween val="between"/>
      </c:valAx>
      <c:catAx>
        <c:axId val="17205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2065920"/>
        <c:crosses val="autoZero"/>
        <c:auto val="0"/>
        <c:lblAlgn val="ctr"/>
        <c:lblOffset val="100"/>
        <c:noMultiLvlLbl val="0"/>
      </c:catAx>
      <c:valAx>
        <c:axId val="1720659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71501055941266"/>
              <c:y val="0.33019139030978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2055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59239317450364E-2"/>
          <c:y val="0.87544622615603696"/>
          <c:w val="0.853745454054747"/>
          <c:h val="0.11387908628209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 - Neunatología, HOSPITAL..................,2007 - 2010</a:t>
            </a:r>
          </a:p>
        </c:rich>
      </c:tx>
      <c:layout>
        <c:manualLayout>
          <c:xMode val="edge"/>
          <c:yMode val="edge"/>
          <c:x val="0.1337284592819562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12E-2"/>
          <c:y val="0.19222444979185091"/>
          <c:w val="0.89408526733264759"/>
          <c:h val="0.5215529909072358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(NEO!$F$34:$F$45,NEO!$F$47:$F$58,NEO!$F$60:$F$71,NEO!$F$73:$F$84)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2120704"/>
        <c:axId val="172131456"/>
      </c:barChart>
      <c:lineChart>
        <c:grouping val="standard"/>
        <c:varyColors val="0"/>
        <c:ser>
          <c:idx val="1"/>
          <c:order val="1"/>
          <c:tx>
            <c:strRef>
              <c:f>NEO!$G$3:$G$6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(NEO!$G$34:$G$45,NEO!$G$47:$G$58,NEO!$G$60:$G$71,NEO!$G$73:$G$84)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NEO!$H$3:$H$6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(NEO!$H$34:$H$45,NEO!$H$47:$H$58,NEO!$H$60:$H$71,NEO!$H$73:$H$84)</c:f>
              <c:numCache>
                <c:formatCode>0.00</c:formatCode>
                <c:ptCount val="48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NEO!$I$3:$I$6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(NEO!$I$34:$I$45,NEO!$I$47:$I$58,NEO!$I$60:$I$71,NEO!$I$73:$I$84)</c:f>
              <c:numCache>
                <c:formatCode>0.00</c:formatCode>
                <c:ptCount val="48"/>
                <c:pt idx="0">
                  <c:v>10.59</c:v>
                </c:pt>
                <c:pt idx="1">
                  <c:v>10.59</c:v>
                </c:pt>
                <c:pt idx="2">
                  <c:v>10.59</c:v>
                </c:pt>
                <c:pt idx="3">
                  <c:v>10.59</c:v>
                </c:pt>
                <c:pt idx="4">
                  <c:v>10.59</c:v>
                </c:pt>
                <c:pt idx="5">
                  <c:v>10.59</c:v>
                </c:pt>
                <c:pt idx="6">
                  <c:v>10.59</c:v>
                </c:pt>
                <c:pt idx="7">
                  <c:v>10.59</c:v>
                </c:pt>
                <c:pt idx="8">
                  <c:v>10.59</c:v>
                </c:pt>
                <c:pt idx="9">
                  <c:v>10.59</c:v>
                </c:pt>
                <c:pt idx="10">
                  <c:v>10.59</c:v>
                </c:pt>
                <c:pt idx="11">
                  <c:v>10.59</c:v>
                </c:pt>
                <c:pt idx="12">
                  <c:v>10.59</c:v>
                </c:pt>
                <c:pt idx="13">
                  <c:v>10.59</c:v>
                </c:pt>
                <c:pt idx="14">
                  <c:v>10.59</c:v>
                </c:pt>
                <c:pt idx="15">
                  <c:v>10.59</c:v>
                </c:pt>
                <c:pt idx="16">
                  <c:v>10.59</c:v>
                </c:pt>
                <c:pt idx="17">
                  <c:v>10.59</c:v>
                </c:pt>
                <c:pt idx="18">
                  <c:v>10.59</c:v>
                </c:pt>
                <c:pt idx="19">
                  <c:v>10.59</c:v>
                </c:pt>
                <c:pt idx="20">
                  <c:v>10.59</c:v>
                </c:pt>
                <c:pt idx="21">
                  <c:v>10.59</c:v>
                </c:pt>
                <c:pt idx="22">
                  <c:v>10.59</c:v>
                </c:pt>
                <c:pt idx="23">
                  <c:v>10.59</c:v>
                </c:pt>
                <c:pt idx="24">
                  <c:v>10.59</c:v>
                </c:pt>
                <c:pt idx="25">
                  <c:v>10.59</c:v>
                </c:pt>
                <c:pt idx="26">
                  <c:v>10.59</c:v>
                </c:pt>
                <c:pt idx="27">
                  <c:v>10.59</c:v>
                </c:pt>
                <c:pt idx="28">
                  <c:v>10.59</c:v>
                </c:pt>
                <c:pt idx="29">
                  <c:v>10.59</c:v>
                </c:pt>
                <c:pt idx="30">
                  <c:v>10.59</c:v>
                </c:pt>
                <c:pt idx="31">
                  <c:v>10.59</c:v>
                </c:pt>
                <c:pt idx="32">
                  <c:v>10.59</c:v>
                </c:pt>
                <c:pt idx="33">
                  <c:v>10.59</c:v>
                </c:pt>
                <c:pt idx="34">
                  <c:v>10.59</c:v>
                </c:pt>
                <c:pt idx="35">
                  <c:v>10.59</c:v>
                </c:pt>
                <c:pt idx="36">
                  <c:v>10.59</c:v>
                </c:pt>
                <c:pt idx="37">
                  <c:v>10.59</c:v>
                </c:pt>
                <c:pt idx="38">
                  <c:v>10.59</c:v>
                </c:pt>
                <c:pt idx="39">
                  <c:v>10.59</c:v>
                </c:pt>
                <c:pt idx="40">
                  <c:v>10.59</c:v>
                </c:pt>
                <c:pt idx="41">
                  <c:v>10.59</c:v>
                </c:pt>
                <c:pt idx="42">
                  <c:v>10.59</c:v>
                </c:pt>
                <c:pt idx="43">
                  <c:v>10.59</c:v>
                </c:pt>
                <c:pt idx="44">
                  <c:v>10.59</c:v>
                </c:pt>
                <c:pt idx="45">
                  <c:v>10.59</c:v>
                </c:pt>
                <c:pt idx="46">
                  <c:v>10.59</c:v>
                </c:pt>
                <c:pt idx="47">
                  <c:v>10.59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NEO!$J$3:$J$6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(NEO!$A$34:$B$45,NEO!$A$47:$B$58,NEO!$A$60:$B$71,NEO!$A$73:$B$84)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(NEO!$J$34:$J$45,NEO!$J$47:$J$58,NEO!$J$60:$J$71,NEO!$J$73:$J$84)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20704"/>
        <c:axId val="172131456"/>
      </c:lineChart>
      <c:catAx>
        <c:axId val="1721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131456"/>
        <c:crosses val="autoZero"/>
        <c:auto val="1"/>
        <c:lblAlgn val="ctr"/>
        <c:lblOffset val="100"/>
        <c:tickLblSkip val="1"/>
        <c:noMultiLvlLbl val="0"/>
      </c:catAx>
      <c:valAx>
        <c:axId val="172131456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8495121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120704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78580539423522289"/>
          <c:y val="0.13959434460005476"/>
          <c:w val="0.17110271849502978"/>
          <c:h val="0.276650571350336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'C-NEO-caso'!$B$18:$M$18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'C-NEO-caso'!$B$17:$M$17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'C-NEO-caso'!$B$16:$M$16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'C-NEO-caso'!$B$15:$M$15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56256"/>
        <c:axId val="172266624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'C-NEO-caso'!$B$14:$M$14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2256256"/>
        <c:axId val="172266624"/>
      </c:barChart>
      <c:catAx>
        <c:axId val="1722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266624"/>
        <c:crosses val="autoZero"/>
        <c:auto val="0"/>
        <c:lblAlgn val="ctr"/>
        <c:lblOffset val="100"/>
        <c:tickMarkSkip val="1"/>
        <c:noMultiLvlLbl val="0"/>
      </c:catAx>
      <c:valAx>
        <c:axId val="17226662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256256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530222611062497"/>
          <c:y val="9.8192172472905834E-2"/>
          <c:w val="0.27766481967531842"/>
          <c:h val="0.3717321866132046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'C-NEO-caso'!$B$37:$M$37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80928"/>
        <c:axId val="172382848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'C-NEO-caso'!$B$33:$M$33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'C-NEO-caso'!$B$29:$M$29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2380928"/>
        <c:axId val="172382848"/>
      </c:barChart>
      <c:catAx>
        <c:axId val="17238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382848"/>
        <c:crosses val="autoZero"/>
        <c:auto val="0"/>
        <c:lblAlgn val="ctr"/>
        <c:lblOffset val="100"/>
        <c:tickMarkSkip val="1"/>
        <c:noMultiLvlLbl val="0"/>
      </c:catAx>
      <c:valAx>
        <c:axId val="17238284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380928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777136191309418"/>
          <c:y val="8.8352074071921818E-2"/>
          <c:w val="0.27766481967531842"/>
          <c:h val="0.37173218661320473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'C-NEO-caso'!$B$56:$M$56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'C-NEO-caso'!$B$55:$M$55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'C-NEO-caso'!$B$54:$M$54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'C-NEO-caso'!$B$4:$M$4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'C-NEO-caso'!$B$53:$M$53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9808"/>
        <c:axId val="172446080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'C-NEO-caso'!$B$52:$M$52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'C-NEO-caso'!$B$48:$M$48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2439808"/>
        <c:axId val="172446080"/>
      </c:barChart>
      <c:catAx>
        <c:axId val="1724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446080"/>
        <c:crosses val="autoZero"/>
        <c:auto val="0"/>
        <c:lblAlgn val="ctr"/>
        <c:lblOffset val="100"/>
        <c:tickMarkSkip val="1"/>
        <c:noMultiLvlLbl val="0"/>
      </c:catAx>
      <c:valAx>
        <c:axId val="17244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439808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74259259259259258"/>
          <c:y val="3.3210332103321034E-2"/>
          <c:w val="0.25"/>
          <c:h val="0.3690036900369003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'C-NEO-tasa'!$B$18:$M$18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'C-NEO-tasa'!$B$17:$M$17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'C-NEO-tasa'!$B$16:$M$16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'C-NEO-tasa'!$B$15:$M$15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32096"/>
        <c:axId val="172534016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'C-NEO-tasa'!$B$14:$M$14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'C-NEO-tasa'!$B$10:$M$10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2532096"/>
        <c:axId val="172534016"/>
      </c:barChart>
      <c:catAx>
        <c:axId val="1725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534016"/>
        <c:crosses val="autoZero"/>
        <c:auto val="0"/>
        <c:lblAlgn val="ctr"/>
        <c:lblOffset val="100"/>
        <c:tickMarkSkip val="1"/>
        <c:noMultiLvlLbl val="0"/>
      </c:catAx>
      <c:valAx>
        <c:axId val="172534016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S  X  1,000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532096"/>
        <c:crosses val="autoZero"/>
        <c:crossBetween val="between"/>
        <c:majorUnit val="4"/>
        <c:min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73715407796247689"/>
          <c:y val="8.8352074071921818E-2"/>
          <c:w val="0.23075123942840481"/>
          <c:h val="0.347131940610744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8966789667896675"/>
        </c:manualLayout>
      </c:layout>
      <c:areaChart>
        <c:grouping val="standard"/>
        <c:varyColors val="0"/>
        <c:ser>
          <c:idx val="5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'C-NEO-tasa'!$B$37:$M$37</c:f>
              <c:numCache>
                <c:formatCode>General</c:formatCode>
                <c:ptCount val="12"/>
              </c:numCache>
            </c:numRef>
          </c:val>
        </c:ser>
        <c:ser>
          <c:idx val="6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52416"/>
        <c:axId val="172658688"/>
      </c:areaChart>
      <c:barChart>
        <c:barDir val="col"/>
        <c:grouping val="clustered"/>
        <c:varyColors val="0"/>
        <c:ser>
          <c:idx val="9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'C-NEO-tasa'!$B$33:$M$33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'C-NEO-tasa'!$B$29:$M$29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8"/>
        <c:axId val="172652416"/>
        <c:axId val="172658688"/>
      </c:barChart>
      <c:catAx>
        <c:axId val="1726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658688"/>
        <c:crosses val="autoZero"/>
        <c:auto val="0"/>
        <c:lblAlgn val="ctr"/>
        <c:lblOffset val="100"/>
        <c:tickMarkSkip val="1"/>
        <c:noMultiLvlLbl val="0"/>
      </c:catAx>
      <c:valAx>
        <c:axId val="172658688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S  X  1,000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652416"/>
        <c:crosses val="autoZero"/>
        <c:crossBetween val="between"/>
        <c:majorUnit val="4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777136191309418"/>
          <c:y val="6.8671877269953802E-2"/>
          <c:w val="0.27766481967531842"/>
          <c:h val="0.37173218661320473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8966789667896675"/>
        </c:manualLayout>
      </c:layout>
      <c:areaChart>
        <c:grouping val="standard"/>
        <c:varyColors val="0"/>
        <c:ser>
          <c:idx val="1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'C-NEO-tasa'!$B$56:$M$56</c:f>
              <c:numCache>
                <c:formatCode>General</c:formatCode>
                <c:ptCount val="12"/>
              </c:numCache>
            </c:numRef>
          </c:val>
        </c:ser>
        <c:ser>
          <c:idx val="1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'C-NEO-tasa'!$B$55:$M$55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'C-NEO-tasa'!$B$54:$M$54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'C-NEO-tasa'!$B$4:$M$4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'C-NEO-tasa'!$B$53:$M$53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72736"/>
        <c:axId val="172779008"/>
      </c:areaChart>
      <c:barChart>
        <c:barDir val="col"/>
        <c:grouping val="clustered"/>
        <c:varyColors val="0"/>
        <c:ser>
          <c:idx val="1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'C-NEO-tasa'!$B$52:$M$52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'C-NEO-tasa'!$B$48:$M$48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7"/>
        <c:axId val="172772736"/>
        <c:axId val="172779008"/>
      </c:barChart>
      <c:catAx>
        <c:axId val="1727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779008"/>
        <c:crosses val="autoZero"/>
        <c:auto val="0"/>
        <c:lblAlgn val="ctr"/>
        <c:lblOffset val="100"/>
        <c:tickMarkSkip val="1"/>
        <c:noMultiLvlLbl val="0"/>
      </c:catAx>
      <c:valAx>
        <c:axId val="172779008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S  X  1,000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772736"/>
        <c:crosses val="autoZero"/>
        <c:crossBetween val="between"/>
        <c:majorUnit val="4"/>
        <c:min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4444444444444449"/>
          <c:y val="0.35424354243542433"/>
          <c:w val="0.27592592592592591"/>
          <c:h val="0.3690036900369003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IIH: Densidad de Incidencia en  Infeccion al Torrente Sanguineo Asociada a Cateter Venoso Central UCI </a:t>
            </a:r>
            <a:r>
              <a:rPr lang="es-PE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MEDICINA</a:t>
            </a: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HOSPITAL ....................,2005 - 2010</a:t>
            </a:r>
            <a:endParaRPr lang="es-PE"/>
          </a:p>
        </c:rich>
      </c:tx>
      <c:layout>
        <c:manualLayout>
          <c:xMode val="edge"/>
          <c:yMode val="edge"/>
          <c:x val="0.13583815784494827"/>
          <c:y val="3.1602609079805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76664943615"/>
          <c:y val="0.28698224852071008"/>
          <c:w val="0.62345772969975177"/>
          <c:h val="0.426035502958579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'UCI-Medicina (adultos)'!$F$3:$F$6</c:f>
              <c:strCache>
                <c:ptCount val="1"/>
                <c:pt idx="0">
                  <c:v>Tasa de CVC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324317258507904E-3"/>
                  <c:y val="7.5940803782729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00333329893573E-3"/>
                  <c:y val="1.0580856672820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681575353540161E-4"/>
                  <c:y val="4.7157098472313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15645521374038E-3"/>
                  <c:y val="8.9723923659445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08109307437488E-3"/>
                  <c:y val="7.8351844470963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(adultos)'!$F$20,'UCI-Medicina (adultos)'!$F$33,'UCI-Medicina (adultos)'!$F$46,'UCI-Medicina (adultos)'!$F$59,'UCI-Medicina (adultos)'!$F$72,'UCI-Medicina (adultos)'!$F$85)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951808"/>
        <c:axId val="172953984"/>
      </c:barChart>
      <c:lineChart>
        <c:grouping val="standard"/>
        <c:varyColors val="0"/>
        <c:ser>
          <c:idx val="2"/>
          <c:order val="2"/>
          <c:tx>
            <c:strRef>
              <c:f>'UCI-Medicina (adultos)'!$H$3:$H$6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('UCI-Medicina (adultos)'!$A$8:$A$20,'UCI-Medicina (adultos)'!$A$21:$A$33,'UCI-Medicina (adultos)'!$A$34:$A$45,'UCI-Medicina (adultos)'!$A$47:$A$58,'UCI-Medicina (adultos)'!$A$60:$A$71,'UCI-Medicina (adultos)'!$A$73:$A$84)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('UCI-Medicina (adultos)'!$H$20,'UCI-Medicina (adultos)'!$H$33,'UCI-Medicina (adultos)'!$H$46,'UCI-Medicina (adultos)'!$H$59,'UCI-Medicina (adultos)'!$H$72,'UCI-Medicina (adultos)'!$H$85)</c:f>
              <c:numCache>
                <c:formatCode>0.00</c:formatCode>
                <c:ptCount val="6"/>
                <c:pt idx="0">
                  <c:v>3.13</c:v>
                </c:pt>
                <c:pt idx="1">
                  <c:v>3.13</c:v>
                </c:pt>
                <c:pt idx="2">
                  <c:v>3.13</c:v>
                </c:pt>
                <c:pt idx="3">
                  <c:v>3.13</c:v>
                </c:pt>
                <c:pt idx="4">
                  <c:v>3.13</c:v>
                </c:pt>
                <c:pt idx="5">
                  <c:v>3.13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'UCI-Medicina (adultos)'!$I$3:$I$6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('UCI-Medicina (adultos)'!$A$8:$A$20,'UCI-Medicina (adultos)'!$A$21:$A$33,'UCI-Medicina (adultos)'!$A$34:$A$45,'UCI-Medicina (adultos)'!$A$47:$A$58,'UCI-Medicina (adultos)'!$A$60:$A$71,'UCI-Medicina (adultos)'!$A$73:$A$84)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('UCI-Medicina (adultos)'!$I$20,'UCI-Medicina (adultos)'!$I$33,'UCI-Medicina (adultos)'!$I$46,'UCI-Medicina (adultos)'!$I$59,'UCI-Medicina (adultos)'!$I$72,'UCI-Medicina (adultos)'!$I$85)</c:f>
              <c:numCache>
                <c:formatCode>0.00</c:formatCode>
                <c:ptCount val="6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7.3</c:v>
                </c:pt>
                <c:pt idx="4">
                  <c:v>7.3</c:v>
                </c:pt>
                <c:pt idx="5">
                  <c:v>7.3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'UCI-Medicina (adultos)'!$G$3:$G$6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('UCI-Medicina (adultos)'!$A$8:$A$20,'UCI-Medicina (adultos)'!$A$21:$A$33,'UCI-Medicina (adultos)'!$A$34:$A$45,'UCI-Medicina (adultos)'!$A$47:$A$58,'UCI-Medicina (adultos)'!$A$60:$A$71,'UCI-Medicina (adultos)'!$A$73:$A$84)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('UCI-Medicina (adultos)'!$G$20,'UCI-Medicina (adultos)'!$G$33,'UCI-Medicina (adultos)'!$G$46,'UCI-Medicina (adultos)'!$G$59,'UCI-Medicina (adultos)'!$G$72,'UCI-Medicina (adultos)'!$G$85)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'UCI-Medicina (adultos)'!$J$3:$J$6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Ref>
              <c:f>('UCI-Medicina (adultos)'!$A$8:$A$20,'UCI-Medicina (adultos)'!$A$21:$A$33,'UCI-Medicina (adultos)'!$A$34:$A$45,'UCI-Medicina (adultos)'!$A$47:$A$58,'UCI-Medicina (adultos)'!$A$60:$A$71,'UCI-Medicina (adultos)'!$A$73:$A$84)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('UCI-Medicina (adultos)'!$J$20,'UCI-Medicina (adultos)'!$J$33,'UCI-Medicina (adultos)'!$J$46,'UCI-Medicina (adultos)'!$J$59,'UCI-Medicina (adultos)'!$J$72,'UCI-Medicina (adultos)'!$J$85)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51808"/>
        <c:axId val="172953984"/>
      </c:lineChart>
      <c:lineChart>
        <c:grouping val="standard"/>
        <c:varyColors val="0"/>
        <c:ser>
          <c:idx val="0"/>
          <c:order val="1"/>
          <c:tx>
            <c:strRef>
              <c:f>'UCI-Medicina (adultos)'!$C$3:$C$6</c:f>
              <c:strCache>
                <c:ptCount val="1"/>
                <c:pt idx="0">
                  <c:v>N° Dias Exposicion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('UCI-Medicina (adultos)'!$C$20,'UCI-Medicina (adultos)'!$C$33,'UCI-Medicina (adultos)'!$C$46,'UCI-Medicina (adultos)'!$C$59,'UCI-Medicina (adultos)'!$C$72,'UCI-Medicina (adultos)'!$C$85)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55904"/>
        <c:axId val="172957696"/>
      </c:lineChart>
      <c:catAx>
        <c:axId val="1729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2953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953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3812310158483E-3"/>
              <c:y val="0.426636521919908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2951808"/>
        <c:crosses val="autoZero"/>
        <c:crossBetween val="between"/>
      </c:valAx>
      <c:catAx>
        <c:axId val="17295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2957696"/>
        <c:crosses val="autoZero"/>
        <c:auto val="0"/>
        <c:lblAlgn val="ctr"/>
        <c:lblOffset val="100"/>
        <c:noMultiLvlLbl val="0"/>
      </c:catAx>
      <c:valAx>
        <c:axId val="1729576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242776992325496"/>
              <c:y val="0.34311504378784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2955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43398588937853"/>
          <c:y val="0.87224656323900107"/>
          <c:w val="0.53506210806218024"/>
          <c:h val="0.110601855461136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 UCI Medicina, HOSPITAL ................................,2005- 2010</a:t>
            </a:r>
          </a:p>
        </c:rich>
      </c:tx>
      <c:layout>
        <c:manualLayout>
          <c:xMode val="edge"/>
          <c:yMode val="edge"/>
          <c:x val="9.9205238234109622E-2"/>
          <c:y val="1.6091132938279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47380694151417"/>
          <c:y val="0.30937500000000001"/>
          <c:w val="0.62928444631712166"/>
          <c:h val="0.393749999999999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'UCI-Medicina (adultos)'!$V$3:$V$6</c:f>
              <c:strCache>
                <c:ptCount val="1"/>
                <c:pt idx="0">
                  <c:v>Tasa de Neumonia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539409951563252E-3"/>
                  <c:y val="6.0991481632622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68418514889492E-3"/>
                  <c:y val="0.21250962250184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488218593728514E-3"/>
                  <c:y val="0.14291041341114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067826069032592E-3"/>
                  <c:y val="0.190320949592717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909109330438463E-3"/>
                  <c:y val="0.116180706679282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226772346983798E-3"/>
                  <c:y val="6.0936303090454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(adultos)'!$V$20,'UCI-Medicina (adultos)'!$V$33,'UCI-Medicina (adultos)'!$V$46,'UCI-Medicina (adultos)'!$V$59,'UCI-Medicina (adultos)'!$V$72,'UCI-Medicina (adultos)'!$V$85)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030016"/>
        <c:axId val="173040384"/>
      </c:barChart>
      <c:lineChart>
        <c:grouping val="standard"/>
        <c:varyColors val="0"/>
        <c:ser>
          <c:idx val="2"/>
          <c:order val="2"/>
          <c:tx>
            <c:strRef>
              <c:f>'UCI-Medicina (adultos)'!$X$3:$X$6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(adultos)'!$X$20,'UCI-Medicina (adultos)'!$X$33,'UCI-Medicina (adultos)'!$X$46,'UCI-Medicina (adultos)'!$X$59,'UCI-Medicina (adultos)'!$X$72,'UCI-Medicina (adultos)'!$X$85)</c:f>
              <c:numCache>
                <c:formatCode>0.00</c:formatCode>
                <c:ptCount val="6"/>
                <c:pt idx="0">
                  <c:v>4.18</c:v>
                </c:pt>
                <c:pt idx="1">
                  <c:v>4.18</c:v>
                </c:pt>
                <c:pt idx="2">
                  <c:v>4.18</c:v>
                </c:pt>
                <c:pt idx="3">
                  <c:v>4.18</c:v>
                </c:pt>
                <c:pt idx="4">
                  <c:v>4.18</c:v>
                </c:pt>
                <c:pt idx="5">
                  <c:v>4.18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'UCI-Medicina (adultos)'!$Y$3:$Y$6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(adultos)'!$Y$20,'UCI-Medicina (adultos)'!$Y$33,'UCI-Medicina (adultos)'!$Y$46,'UCI-Medicina (adultos)'!$Y$59,'UCI-Medicina (adultos)'!$Y$72,'UCI-Medicina (adultos)'!$Y$85)</c:f>
              <c:numCache>
                <c:formatCode>0.00</c:formatCode>
                <c:ptCount val="6"/>
                <c:pt idx="0">
                  <c:v>5.34</c:v>
                </c:pt>
                <c:pt idx="1">
                  <c:v>5.34</c:v>
                </c:pt>
                <c:pt idx="2">
                  <c:v>5.34</c:v>
                </c:pt>
                <c:pt idx="3">
                  <c:v>5.34</c:v>
                </c:pt>
                <c:pt idx="4">
                  <c:v>5.34</c:v>
                </c:pt>
                <c:pt idx="5">
                  <c:v>5.34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'UCI-Medicina (adultos)'!$W$3:$W$6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(adultos)'!$W$20,'UCI-Medicina (adultos)'!$W$33,'UCI-Medicina (adultos)'!$W$46,'UCI-Medicina (adultos)'!$W$59,'UCI-Medicina (adultos)'!$W$72,'UCI-Medicina (adultos)'!$W$85)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'UCI-Medicina (adultos)'!$Z$3:$Z$6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(adultos)'!$Z$20,'UCI-Medicina (adultos)'!$Z$33,'UCI-Medicina (adultos)'!$Z$46,'UCI-Medicina (adultos)'!$Z$59,'UCI-Medicina (adultos)'!$Z$72,'UCI-Medicina (adultos)'!$Z$85)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030016"/>
        <c:axId val="173040384"/>
      </c:lineChart>
      <c:lineChart>
        <c:grouping val="standard"/>
        <c:varyColors val="0"/>
        <c:ser>
          <c:idx val="0"/>
          <c:order val="1"/>
          <c:tx>
            <c:strRef>
              <c:f>'UCI-Medicina (adultos)'!$S$3:$S$6</c:f>
              <c:strCache>
                <c:ptCount val="1"/>
                <c:pt idx="0">
                  <c:v>N° Dias Exposicion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('UCI-Medicina (adultos)'!$S$20,'UCI-Medicina (adultos)'!$S$33,'UCI-Medicina (adultos)'!$S$46,'UCI-Medicina (adultos)'!$S$59,'UCI-Medicina (adultos)'!$S$72,'UCI-Medicina (adultos)'!$S$85)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042304"/>
        <c:axId val="173056384"/>
      </c:lineChart>
      <c:catAx>
        <c:axId val="1730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04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3040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98473801886E-2"/>
              <c:y val="0.40241009822225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030016"/>
        <c:crosses val="autoZero"/>
        <c:crossBetween val="between"/>
      </c:valAx>
      <c:catAx>
        <c:axId val="17304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056384"/>
        <c:crosses val="autoZero"/>
        <c:auto val="0"/>
        <c:lblAlgn val="ctr"/>
        <c:lblOffset val="100"/>
        <c:noMultiLvlLbl val="0"/>
      </c:catAx>
      <c:valAx>
        <c:axId val="1730563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04028663083785"/>
              <c:y val="0.27951835917417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042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86208668360901"/>
          <c:y val="0.87043374732797574"/>
          <c:w val="0.5405429876820953"/>
          <c:h val="0.122368698758016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UCI Medicina, HOSPITAL ....................,,2009 - 2010</a:t>
            </a:r>
          </a:p>
        </c:rich>
      </c:tx>
      <c:layout>
        <c:manualLayout>
          <c:xMode val="edge"/>
          <c:yMode val="edge"/>
          <c:x val="0.14975937978850909"/>
          <c:y val="2.182060995524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19085185289756"/>
          <c:y val="0.24698795180722891"/>
          <c:w val="0.70578348510490596"/>
          <c:h val="0.37349397590361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'UCI-Medicina (adultos)'!$A$73:$A$84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'UCI-Medicina (adultos)'!$F$73:$F$84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00416"/>
        <c:axId val="173110784"/>
      </c:barChart>
      <c:lineChart>
        <c:grouping val="standard"/>
        <c:varyColors val="0"/>
        <c:ser>
          <c:idx val="13"/>
          <c:order val="1"/>
          <c:tx>
            <c:strRef>
              <c:f>'UCI-Medicina (adultos)'!$A$60:$A$71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'UCI-Medicina (adultos)'!$F$60:$F$71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00416"/>
        <c:axId val="173110784"/>
      </c:lineChart>
      <c:catAx>
        <c:axId val="1731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110784"/>
        <c:crosses val="autoZero"/>
        <c:auto val="1"/>
        <c:lblAlgn val="ctr"/>
        <c:lblOffset val="100"/>
        <c:tickMarkSkip val="1"/>
        <c:noMultiLvlLbl val="0"/>
      </c:catAx>
      <c:valAx>
        <c:axId val="173110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92828425351E-2"/>
              <c:y val="0.37977587814117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100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de Neumonias Asociadas a Ventilacion Mecanica 
UCI Medicina, HOSPITAL ...................,2009 - 2010</a:t>
            </a:r>
          </a:p>
        </c:rich>
      </c:tx>
      <c:layout>
        <c:manualLayout>
          <c:xMode val="edge"/>
          <c:yMode val="edge"/>
          <c:x val="0.17440016504487157"/>
          <c:y val="3.2099012485317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16438356164384"/>
          <c:y val="0.33110367892976589"/>
          <c:w val="0.70205479452054798"/>
          <c:h val="0.3143812709030100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'UCI-Medicina (adultos)'!$A$73:$A$84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'UCI-Medicina (adultos)'!$V$73:$V$84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42400"/>
        <c:axId val="173144320"/>
      </c:barChart>
      <c:lineChart>
        <c:grouping val="standard"/>
        <c:varyColors val="0"/>
        <c:ser>
          <c:idx val="13"/>
          <c:order val="0"/>
          <c:tx>
            <c:strRef>
              <c:f>'UCI-Medicina (adultos)'!$A$60:$A$71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'UCI-Medicina (adultos)'!$B$73:$B$84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'UCI-Medicina (adultos)'!$V$60:$V$71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42400"/>
        <c:axId val="173144320"/>
      </c:lineChart>
      <c:catAx>
        <c:axId val="1731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144320"/>
        <c:crosses val="autoZero"/>
        <c:auto val="1"/>
        <c:lblAlgn val="ctr"/>
        <c:lblOffset val="100"/>
        <c:tickMarkSkip val="1"/>
        <c:noMultiLvlLbl val="0"/>
      </c:catAx>
      <c:valAx>
        <c:axId val="173144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684917114618314E-2"/>
              <c:y val="0.39012456315888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142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de Tracto Urinario Asociado a Cateter Urinario Permanente UCI MEDICINA, HOSPITAL .................,2005 - 2010</a:t>
            </a:r>
          </a:p>
        </c:rich>
      </c:tx>
      <c:layout>
        <c:manualLayout>
          <c:xMode val="edge"/>
          <c:yMode val="edge"/>
          <c:x val="0.14787701338129544"/>
          <c:y val="3.194104386586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12397775573"/>
          <c:y val="0.17268654157059321"/>
          <c:w val="0.68645745974980221"/>
          <c:h val="0.521432006213026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'UCI-Medicina (adultos)'!$N$3:$N$6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70030987162481E-3"/>
                  <c:y val="9.3293870921816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25337669444741E-3"/>
                  <c:y val="0.11627425113954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364160157271176E-3"/>
                  <c:y val="0.11985112647066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824164409727682E-3"/>
                  <c:y val="0.165415119034251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120849933598925E-3"/>
                  <c:y val="7.5748951223224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(adultos)'!$N$20,'UCI-Medicina (adultos)'!$N$33,'UCI-Medicina (adultos)'!$N$46,'UCI-Medicina (adultos)'!$N$59,'UCI-Medicina (adultos)'!$N$72,'UCI-Medicina (adultos)'!$N$85)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302912"/>
        <c:axId val="173304832"/>
      </c:barChart>
      <c:lineChart>
        <c:grouping val="standard"/>
        <c:varyColors val="0"/>
        <c:ser>
          <c:idx val="2"/>
          <c:order val="2"/>
          <c:tx>
            <c:strRef>
              <c:f>'UCI-Medicina (adultos)'!$P$3:$P$6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(adultos)'!$P$20,'UCI-Medicina (adultos)'!$P$33,'UCI-Medicina (adultos)'!$P$46,'UCI-Medicina (adultos)'!$P$59,'UCI-Medicina (adultos)'!$P$72,'UCI-Medicina (adultos)'!$P$85)</c:f>
              <c:numCache>
                <c:formatCode>0.00</c:formatCode>
                <c:ptCount val="6"/>
                <c:pt idx="0">
                  <c:v>18.309999999999999</c:v>
                </c:pt>
                <c:pt idx="1">
                  <c:v>18.309999999999999</c:v>
                </c:pt>
                <c:pt idx="2">
                  <c:v>18.309999999999999</c:v>
                </c:pt>
                <c:pt idx="3">
                  <c:v>18.309999999999999</c:v>
                </c:pt>
                <c:pt idx="4">
                  <c:v>18.309999999999999</c:v>
                </c:pt>
                <c:pt idx="5">
                  <c:v>18.309999999999999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'UCI-Medicina (adultos)'!$Q$3:$Q$6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(adultos)'!$Q$20,'UCI-Medicina (adultos)'!$Q$33,'UCI-Medicina (adultos)'!$Q$46,'UCI-Medicina (adultos)'!$Q$59,'UCI-Medicina (adultos)'!$Q$72,'UCI-Medicina (adultos)'!$Q$85)</c:f>
              <c:numCache>
                <c:formatCode>0.00</c:formatCode>
                <c:ptCount val="6"/>
                <c:pt idx="0">
                  <c:v>39.93</c:v>
                </c:pt>
                <c:pt idx="1">
                  <c:v>39.93</c:v>
                </c:pt>
                <c:pt idx="2">
                  <c:v>39.93</c:v>
                </c:pt>
                <c:pt idx="3">
                  <c:v>39.93</c:v>
                </c:pt>
                <c:pt idx="4">
                  <c:v>39.93</c:v>
                </c:pt>
                <c:pt idx="5">
                  <c:v>39.93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'UCI-Medicina (adultos)'!$O$3:$O$6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(adultos)'!$O$20,'UCI-Medicina (adultos)'!$O$33,'UCI-Medicina (adultos)'!$O$46,'UCI-Medicina (adultos)'!$O$59,'UCI-Medicina (adultos)'!$O$72,'UCI-Medicina (adultos)'!$O$85)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'UCI-Medicina (adultos)'!$R$3:$R$6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('UCI-Medicina (adultos)'!$R$20,'UCI-Medicina (adultos)'!$R$33,'UCI-Medicina (adultos)'!$R$46,'UCI-Medicina (adultos)'!$R$59,'UCI-Medicina (adultos)'!$R$72,'UCI-Medicina (adultos)'!$R$85)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302912"/>
        <c:axId val="173304832"/>
      </c:lineChart>
      <c:lineChart>
        <c:grouping val="standard"/>
        <c:varyColors val="0"/>
        <c:ser>
          <c:idx val="0"/>
          <c:order val="1"/>
          <c:tx>
            <c:strRef>
              <c:f>'UCI-Medicina (adultos)'!$K$3:$K$6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('UCI-Medicina (adultos)'!$K$20,'UCI-Medicina (adultos)'!$K$33,'UCI-Medicina (adultos)'!$K$46,'UCI-Medicina (adultos)'!$K$59,'UCI-Medicina (adultos)'!$K$72,'UCI-Medicina (adultos)'!$K$85)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311104"/>
        <c:axId val="173312640"/>
      </c:lineChart>
      <c:catAx>
        <c:axId val="1733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30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3304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TASA</a:t>
                </a:r>
                <a:r>
                  <a:rPr lang="es-PE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D.I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7.3206387050224293E-3"/>
              <c:y val="0.41769041643517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302912"/>
        <c:crosses val="autoZero"/>
        <c:crossBetween val="between"/>
      </c:valAx>
      <c:catAx>
        <c:axId val="17331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312640"/>
        <c:crosses val="autoZero"/>
        <c:auto val="0"/>
        <c:lblAlgn val="ctr"/>
        <c:lblOffset val="100"/>
        <c:noMultiLvlLbl val="0"/>
      </c:catAx>
      <c:valAx>
        <c:axId val="1733126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932706618844"/>
              <c:y val="0.32923833425931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3111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71198321325373"/>
          <c:y val="0.85962283911591353"/>
          <c:w val="0.54573196278752012"/>
          <c:h val="0.119947378840418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- UCI /MEDICINA, HOSPITAL ..................,2007 - 2010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12E-2"/>
          <c:y val="0.19222444979185091"/>
          <c:w val="0.89408526733264759"/>
          <c:h val="0.5215529909072358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(adultos)'!$F$34:$F$45,'UCI-Medicina (adultos)'!$F$47:$F$58,'UCI-Medicina (adultos)'!$F$60:$F$71,'UCI-Medicina (adultos)'!$F$73:$F$84)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3365120"/>
        <c:axId val="173371776"/>
      </c:barChart>
      <c:lineChart>
        <c:grouping val="standard"/>
        <c:varyColors val="0"/>
        <c:ser>
          <c:idx val="1"/>
          <c:order val="1"/>
          <c:tx>
            <c:strRef>
              <c:f>'UCI-Medicina (adultos)'!$G$3:$G$6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(adultos)'!$G$34:$G$45,'UCI-Medicina (adultos)'!$G$47:$G$58,'UCI-Medicina (adultos)'!$G$60:$G$71,'UCI-Medicina (adultos)'!$G$73:$G$84)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'UCI-Medicina (adultos)'!$H$3:$H$6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(adultos)'!$H$34:$H$45,'UCI-Medicina (adultos)'!$H$47:$H$58,'UCI-Medicina (adultos)'!$H$60:$H$71,'UCI-Medicina (adultos)'!$H$73:$H$84)</c:f>
              <c:numCache>
                <c:formatCode>0.00</c:formatCode>
                <c:ptCount val="48"/>
                <c:pt idx="0">
                  <c:v>3.13</c:v>
                </c:pt>
                <c:pt idx="1">
                  <c:v>3.13</c:v>
                </c:pt>
                <c:pt idx="2">
                  <c:v>3.13</c:v>
                </c:pt>
                <c:pt idx="3">
                  <c:v>3.13</c:v>
                </c:pt>
                <c:pt idx="4">
                  <c:v>3.13</c:v>
                </c:pt>
                <c:pt idx="5">
                  <c:v>3.13</c:v>
                </c:pt>
                <c:pt idx="6">
                  <c:v>3.13</c:v>
                </c:pt>
                <c:pt idx="7">
                  <c:v>3.13</c:v>
                </c:pt>
                <c:pt idx="8">
                  <c:v>3.13</c:v>
                </c:pt>
                <c:pt idx="9">
                  <c:v>3.13</c:v>
                </c:pt>
                <c:pt idx="10">
                  <c:v>3.13</c:v>
                </c:pt>
                <c:pt idx="11">
                  <c:v>3.13</c:v>
                </c:pt>
                <c:pt idx="12">
                  <c:v>3.13</c:v>
                </c:pt>
                <c:pt idx="13">
                  <c:v>3.13</c:v>
                </c:pt>
                <c:pt idx="14">
                  <c:v>3.13</c:v>
                </c:pt>
                <c:pt idx="15">
                  <c:v>3.13</c:v>
                </c:pt>
                <c:pt idx="16">
                  <c:v>3.13</c:v>
                </c:pt>
                <c:pt idx="17">
                  <c:v>3.13</c:v>
                </c:pt>
                <c:pt idx="18">
                  <c:v>3.13</c:v>
                </c:pt>
                <c:pt idx="19">
                  <c:v>3.13</c:v>
                </c:pt>
                <c:pt idx="20">
                  <c:v>3.13</c:v>
                </c:pt>
                <c:pt idx="21">
                  <c:v>3.13</c:v>
                </c:pt>
                <c:pt idx="22">
                  <c:v>3.13</c:v>
                </c:pt>
                <c:pt idx="23">
                  <c:v>3.13</c:v>
                </c:pt>
                <c:pt idx="24">
                  <c:v>3.13</c:v>
                </c:pt>
                <c:pt idx="25">
                  <c:v>3.13</c:v>
                </c:pt>
                <c:pt idx="26">
                  <c:v>3.13</c:v>
                </c:pt>
                <c:pt idx="27">
                  <c:v>3.13</c:v>
                </c:pt>
                <c:pt idx="28">
                  <c:v>3.13</c:v>
                </c:pt>
                <c:pt idx="29">
                  <c:v>3.13</c:v>
                </c:pt>
                <c:pt idx="30">
                  <c:v>3.13</c:v>
                </c:pt>
                <c:pt idx="31">
                  <c:v>3.13</c:v>
                </c:pt>
                <c:pt idx="32">
                  <c:v>3.13</c:v>
                </c:pt>
                <c:pt idx="33">
                  <c:v>3.13</c:v>
                </c:pt>
                <c:pt idx="34">
                  <c:v>3.13</c:v>
                </c:pt>
                <c:pt idx="35">
                  <c:v>3.13</c:v>
                </c:pt>
                <c:pt idx="36">
                  <c:v>3.13</c:v>
                </c:pt>
                <c:pt idx="37">
                  <c:v>3.13</c:v>
                </c:pt>
                <c:pt idx="38">
                  <c:v>3.13</c:v>
                </c:pt>
                <c:pt idx="39">
                  <c:v>3.13</c:v>
                </c:pt>
                <c:pt idx="40">
                  <c:v>3.13</c:v>
                </c:pt>
                <c:pt idx="41">
                  <c:v>3.13</c:v>
                </c:pt>
                <c:pt idx="42">
                  <c:v>3.13</c:v>
                </c:pt>
                <c:pt idx="43">
                  <c:v>3.13</c:v>
                </c:pt>
                <c:pt idx="44">
                  <c:v>3.13</c:v>
                </c:pt>
                <c:pt idx="45">
                  <c:v>3.13</c:v>
                </c:pt>
                <c:pt idx="46">
                  <c:v>3.13</c:v>
                </c:pt>
                <c:pt idx="47">
                  <c:v>3.13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'UCI-Medicina (adultos)'!$I$3:$I$6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(adultos)'!$I$34:$I$45,'UCI-Medicina (adultos)'!$I$47:$I$58,'UCI-Medicina (adultos)'!$I$60:$I$71,'UCI-Medicina (adultos)'!$I$73:$I$84)</c:f>
              <c:numCache>
                <c:formatCode>0.00</c:formatCode>
                <c:ptCount val="48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7.3</c:v>
                </c:pt>
                <c:pt idx="4">
                  <c:v>7.3</c:v>
                </c:pt>
                <c:pt idx="5">
                  <c:v>7.3</c:v>
                </c:pt>
                <c:pt idx="6">
                  <c:v>7.3</c:v>
                </c:pt>
                <c:pt idx="7">
                  <c:v>7.3</c:v>
                </c:pt>
                <c:pt idx="8">
                  <c:v>7.3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7.3</c:v>
                </c:pt>
                <c:pt idx="13">
                  <c:v>7.3</c:v>
                </c:pt>
                <c:pt idx="14">
                  <c:v>7.3</c:v>
                </c:pt>
                <c:pt idx="15">
                  <c:v>7.3</c:v>
                </c:pt>
                <c:pt idx="16">
                  <c:v>7.3</c:v>
                </c:pt>
                <c:pt idx="17">
                  <c:v>7.3</c:v>
                </c:pt>
                <c:pt idx="18">
                  <c:v>7.3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7.3</c:v>
                </c:pt>
                <c:pt idx="23">
                  <c:v>7.3</c:v>
                </c:pt>
                <c:pt idx="24">
                  <c:v>7.3</c:v>
                </c:pt>
                <c:pt idx="25">
                  <c:v>7.3</c:v>
                </c:pt>
                <c:pt idx="26">
                  <c:v>7.3</c:v>
                </c:pt>
                <c:pt idx="27">
                  <c:v>7.3</c:v>
                </c:pt>
                <c:pt idx="28">
                  <c:v>7.3</c:v>
                </c:pt>
                <c:pt idx="29">
                  <c:v>7.3</c:v>
                </c:pt>
                <c:pt idx="30">
                  <c:v>7.3</c:v>
                </c:pt>
                <c:pt idx="31">
                  <c:v>7.3</c:v>
                </c:pt>
                <c:pt idx="32">
                  <c:v>7.3</c:v>
                </c:pt>
                <c:pt idx="33">
                  <c:v>7.3</c:v>
                </c:pt>
                <c:pt idx="34">
                  <c:v>7.3</c:v>
                </c:pt>
                <c:pt idx="35">
                  <c:v>7.3</c:v>
                </c:pt>
                <c:pt idx="36">
                  <c:v>7.3</c:v>
                </c:pt>
                <c:pt idx="37">
                  <c:v>7.3</c:v>
                </c:pt>
                <c:pt idx="38">
                  <c:v>7.3</c:v>
                </c:pt>
                <c:pt idx="39">
                  <c:v>7.3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7.3</c:v>
                </c:pt>
                <c:pt idx="45">
                  <c:v>7.3</c:v>
                </c:pt>
                <c:pt idx="46">
                  <c:v>7.3</c:v>
                </c:pt>
                <c:pt idx="47">
                  <c:v>7.3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'UCI-Medicina (adultos)'!$J$3:$J$6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(adultos)'!$J$34:$J$45,'UCI-Medicina (adultos)'!$J$47:$J$58,'UCI-Medicina (adultos)'!$J$60:$J$71,'UCI-Medicina (adultos)'!$J$73:$J$84)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65120"/>
        <c:axId val="173371776"/>
      </c:lineChart>
      <c:catAx>
        <c:axId val="1733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371776"/>
        <c:crosses val="autoZero"/>
        <c:auto val="1"/>
        <c:lblAlgn val="ctr"/>
        <c:lblOffset val="100"/>
        <c:tickLblSkip val="1"/>
        <c:noMultiLvlLbl val="0"/>
      </c:catAx>
      <c:valAx>
        <c:axId val="17337177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910997236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365120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8205946147594495"/>
          <c:y val="0.18610257051201934"/>
          <c:w val="0.17148647028258523"/>
          <c:h val="0.2858964851615770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de Tracto Urinario Asociado a Cateter Urinario Permanente UCI /MEDICINA, HOSPITAL  ..................., 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81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(adultos)'!$N$34:$N$45,'UCI-Medicina (adultos)'!$N$47:$N$58,'UCI-Medicina (adultos)'!$N$60:$N$71,'UCI-Medicina (adultos)'!$N$73:$N$84)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3480192"/>
        <c:axId val="173499136"/>
      </c:barChart>
      <c:lineChart>
        <c:grouping val="standard"/>
        <c:varyColors val="0"/>
        <c:ser>
          <c:idx val="1"/>
          <c:order val="1"/>
          <c:tx>
            <c:strRef>
              <c:f>'UCI-Medicina (adultos)'!$O$3:$O$6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(adultos)'!$O$34:$O$45,'UCI-Medicina (adultos)'!$O$47:$O$58,'UCI-Medicina (adultos)'!$O$60:$O$71,'UCI-Medicina (adultos)'!$O$73:$O$84)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'UCI-Medicina (adultos)'!$P$3:$P$6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(adultos)'!$P$34:$P$45,'UCI-Medicina (adultos)'!$P$47:$P$58,'UCI-Medicina (adultos)'!$P$60:$P$71,'UCI-Medicina (adultos)'!$P$73:$P$84)</c:f>
              <c:numCache>
                <c:formatCode>0.00</c:formatCode>
                <c:ptCount val="48"/>
                <c:pt idx="0">
                  <c:v>18.309999999999999</c:v>
                </c:pt>
                <c:pt idx="1">
                  <c:v>18.309999999999999</c:v>
                </c:pt>
                <c:pt idx="2">
                  <c:v>18.309999999999999</c:v>
                </c:pt>
                <c:pt idx="3">
                  <c:v>18.309999999999999</c:v>
                </c:pt>
                <c:pt idx="4">
                  <c:v>18.309999999999999</c:v>
                </c:pt>
                <c:pt idx="5">
                  <c:v>18.309999999999999</c:v>
                </c:pt>
                <c:pt idx="6">
                  <c:v>18.309999999999999</c:v>
                </c:pt>
                <c:pt idx="7">
                  <c:v>18.309999999999999</c:v>
                </c:pt>
                <c:pt idx="8">
                  <c:v>18.309999999999999</c:v>
                </c:pt>
                <c:pt idx="9">
                  <c:v>18.309999999999999</c:v>
                </c:pt>
                <c:pt idx="10">
                  <c:v>18.309999999999999</c:v>
                </c:pt>
                <c:pt idx="11">
                  <c:v>18.309999999999999</c:v>
                </c:pt>
                <c:pt idx="12">
                  <c:v>18.309999999999999</c:v>
                </c:pt>
                <c:pt idx="13">
                  <c:v>18.309999999999999</c:v>
                </c:pt>
                <c:pt idx="14">
                  <c:v>18.309999999999999</c:v>
                </c:pt>
                <c:pt idx="15">
                  <c:v>18.309999999999999</c:v>
                </c:pt>
                <c:pt idx="16">
                  <c:v>18.309999999999999</c:v>
                </c:pt>
                <c:pt idx="17">
                  <c:v>18.309999999999999</c:v>
                </c:pt>
                <c:pt idx="18">
                  <c:v>18.309999999999999</c:v>
                </c:pt>
                <c:pt idx="19">
                  <c:v>18.309999999999999</c:v>
                </c:pt>
                <c:pt idx="20">
                  <c:v>18.309999999999999</c:v>
                </c:pt>
                <c:pt idx="21">
                  <c:v>18.309999999999999</c:v>
                </c:pt>
                <c:pt idx="22">
                  <c:v>18.309999999999999</c:v>
                </c:pt>
                <c:pt idx="23">
                  <c:v>18.309999999999999</c:v>
                </c:pt>
                <c:pt idx="24">
                  <c:v>18.309999999999999</c:v>
                </c:pt>
                <c:pt idx="25">
                  <c:v>18.309999999999999</c:v>
                </c:pt>
                <c:pt idx="26">
                  <c:v>18.309999999999999</c:v>
                </c:pt>
                <c:pt idx="27">
                  <c:v>18.309999999999999</c:v>
                </c:pt>
                <c:pt idx="28">
                  <c:v>18.309999999999999</c:v>
                </c:pt>
                <c:pt idx="29">
                  <c:v>18.309999999999999</c:v>
                </c:pt>
                <c:pt idx="30">
                  <c:v>18.309999999999999</c:v>
                </c:pt>
                <c:pt idx="31">
                  <c:v>18.309999999999999</c:v>
                </c:pt>
                <c:pt idx="32">
                  <c:v>18.309999999999999</c:v>
                </c:pt>
                <c:pt idx="33">
                  <c:v>18.309999999999999</c:v>
                </c:pt>
                <c:pt idx="34">
                  <c:v>18.309999999999999</c:v>
                </c:pt>
                <c:pt idx="35">
                  <c:v>18.309999999999999</c:v>
                </c:pt>
                <c:pt idx="36">
                  <c:v>18.309999999999999</c:v>
                </c:pt>
                <c:pt idx="37">
                  <c:v>18.309999999999999</c:v>
                </c:pt>
                <c:pt idx="38">
                  <c:v>18.309999999999999</c:v>
                </c:pt>
                <c:pt idx="39">
                  <c:v>18.309999999999999</c:v>
                </c:pt>
                <c:pt idx="40">
                  <c:v>18.309999999999999</c:v>
                </c:pt>
                <c:pt idx="41">
                  <c:v>18.309999999999999</c:v>
                </c:pt>
                <c:pt idx="42">
                  <c:v>18.309999999999999</c:v>
                </c:pt>
                <c:pt idx="43">
                  <c:v>18.309999999999999</c:v>
                </c:pt>
                <c:pt idx="44">
                  <c:v>18.309999999999999</c:v>
                </c:pt>
                <c:pt idx="45">
                  <c:v>18.309999999999999</c:v>
                </c:pt>
                <c:pt idx="46">
                  <c:v>18.309999999999999</c:v>
                </c:pt>
                <c:pt idx="47">
                  <c:v>18.309999999999999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'UCI-Medicina (adultos)'!$Q$3:$Q$6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(adultos)'!$Q$34:$Q$45,'UCI-Medicina (adultos)'!$Q$47:$Q$58,'UCI-Medicina (adultos)'!$Q$60:$Q$71,'UCI-Medicina (adultos)'!$Q$73:$Q$84)</c:f>
              <c:numCache>
                <c:formatCode>0.00</c:formatCode>
                <c:ptCount val="48"/>
                <c:pt idx="0">
                  <c:v>39.93</c:v>
                </c:pt>
                <c:pt idx="1">
                  <c:v>39.93</c:v>
                </c:pt>
                <c:pt idx="2">
                  <c:v>39.93</c:v>
                </c:pt>
                <c:pt idx="3">
                  <c:v>39.93</c:v>
                </c:pt>
                <c:pt idx="4">
                  <c:v>39.93</c:v>
                </c:pt>
                <c:pt idx="5">
                  <c:v>39.93</c:v>
                </c:pt>
                <c:pt idx="6">
                  <c:v>39.93</c:v>
                </c:pt>
                <c:pt idx="7">
                  <c:v>39.93</c:v>
                </c:pt>
                <c:pt idx="8">
                  <c:v>39.93</c:v>
                </c:pt>
                <c:pt idx="9">
                  <c:v>39.93</c:v>
                </c:pt>
                <c:pt idx="10">
                  <c:v>39.93</c:v>
                </c:pt>
                <c:pt idx="11">
                  <c:v>39.93</c:v>
                </c:pt>
                <c:pt idx="12">
                  <c:v>39.93</c:v>
                </c:pt>
                <c:pt idx="13">
                  <c:v>39.93</c:v>
                </c:pt>
                <c:pt idx="14">
                  <c:v>39.93</c:v>
                </c:pt>
                <c:pt idx="15">
                  <c:v>39.93</c:v>
                </c:pt>
                <c:pt idx="16">
                  <c:v>39.93</c:v>
                </c:pt>
                <c:pt idx="17">
                  <c:v>39.93</c:v>
                </c:pt>
                <c:pt idx="18">
                  <c:v>39.93</c:v>
                </c:pt>
                <c:pt idx="19">
                  <c:v>39.93</c:v>
                </c:pt>
                <c:pt idx="20">
                  <c:v>39.93</c:v>
                </c:pt>
                <c:pt idx="21">
                  <c:v>39.93</c:v>
                </c:pt>
                <c:pt idx="22">
                  <c:v>39.93</c:v>
                </c:pt>
                <c:pt idx="23">
                  <c:v>39.93</c:v>
                </c:pt>
                <c:pt idx="24">
                  <c:v>39.93</c:v>
                </c:pt>
                <c:pt idx="25">
                  <c:v>39.93</c:v>
                </c:pt>
                <c:pt idx="26">
                  <c:v>39.93</c:v>
                </c:pt>
                <c:pt idx="27">
                  <c:v>39.93</c:v>
                </c:pt>
                <c:pt idx="28">
                  <c:v>39.93</c:v>
                </c:pt>
                <c:pt idx="29">
                  <c:v>39.93</c:v>
                </c:pt>
                <c:pt idx="30">
                  <c:v>39.93</c:v>
                </c:pt>
                <c:pt idx="31">
                  <c:v>39.93</c:v>
                </c:pt>
                <c:pt idx="32">
                  <c:v>39.93</c:v>
                </c:pt>
                <c:pt idx="33">
                  <c:v>39.93</c:v>
                </c:pt>
                <c:pt idx="34">
                  <c:v>39.93</c:v>
                </c:pt>
                <c:pt idx="35">
                  <c:v>39.93</c:v>
                </c:pt>
                <c:pt idx="36">
                  <c:v>39.93</c:v>
                </c:pt>
                <c:pt idx="37">
                  <c:v>39.93</c:v>
                </c:pt>
                <c:pt idx="38">
                  <c:v>39.93</c:v>
                </c:pt>
                <c:pt idx="39">
                  <c:v>39.93</c:v>
                </c:pt>
                <c:pt idx="40">
                  <c:v>39.93</c:v>
                </c:pt>
                <c:pt idx="41">
                  <c:v>39.93</c:v>
                </c:pt>
                <c:pt idx="42">
                  <c:v>39.93</c:v>
                </c:pt>
                <c:pt idx="43">
                  <c:v>39.93</c:v>
                </c:pt>
                <c:pt idx="44">
                  <c:v>39.93</c:v>
                </c:pt>
                <c:pt idx="45">
                  <c:v>39.93</c:v>
                </c:pt>
                <c:pt idx="46">
                  <c:v>39.93</c:v>
                </c:pt>
                <c:pt idx="47">
                  <c:v>39.93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'UCI-Medicina (adultos)'!$R$3:$R$6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(adultos)'!$R$34:$R$45,'UCI-Medicina (adultos)'!$R$47:$R$58,'UCI-Medicina (adultos)'!$R$60:$R$71,'UCI-Medicina (adultos)'!$R$73:$R$84)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80192"/>
        <c:axId val="173499136"/>
      </c:lineChart>
      <c:catAx>
        <c:axId val="1734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499136"/>
        <c:crosses val="autoZero"/>
        <c:auto val="1"/>
        <c:lblAlgn val="ctr"/>
        <c:lblOffset val="100"/>
        <c:tickLblSkip val="1"/>
        <c:noMultiLvlLbl val="0"/>
      </c:catAx>
      <c:valAx>
        <c:axId val="173499136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480192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8502697949558331"/>
          <c:y val="0.13659016027251913"/>
          <c:w val="0.17148647028258523"/>
          <c:h val="0.2868395041045401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UCI /MEDICINA, HOSPITAL ............2007 - 2010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85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(adultos)'!$V$34:$V$45,'UCI-Medicina (adultos)'!$V$47:$V$58,'UCI-Medicina (adultos)'!$V$60:$V$71,'UCI-Medicina (adultos)'!$V$73:$V$84)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3541632"/>
        <c:axId val="173548288"/>
      </c:barChart>
      <c:lineChart>
        <c:grouping val="standard"/>
        <c:varyColors val="0"/>
        <c:ser>
          <c:idx val="1"/>
          <c:order val="1"/>
          <c:tx>
            <c:strRef>
              <c:f>'UCI-Medicina (adultos)'!$W$3:$W$6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(adultos)'!$W$34:$W$45,'UCI-Medicina (adultos)'!$W$47:$W$58,'UCI-Medicina (adultos)'!$W$60:$W$71,'UCI-Medicina (adultos)'!$W$73:$W$84)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'UCI-Medicina (adultos)'!$X$3:$X$6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(adultos)'!$X$34:$X$45,'UCI-Medicina (adultos)'!$X$47:$X$58,'UCI-Medicina (adultos)'!$X$60:$X$71,'UCI-Medicina (adultos)'!$X$73:$X$84)</c:f>
              <c:numCache>
                <c:formatCode>0.00</c:formatCode>
                <c:ptCount val="48"/>
                <c:pt idx="0">
                  <c:v>4.18</c:v>
                </c:pt>
                <c:pt idx="1">
                  <c:v>4.18</c:v>
                </c:pt>
                <c:pt idx="2">
                  <c:v>4.18</c:v>
                </c:pt>
                <c:pt idx="3">
                  <c:v>4.18</c:v>
                </c:pt>
                <c:pt idx="4">
                  <c:v>4.18</c:v>
                </c:pt>
                <c:pt idx="5">
                  <c:v>4.18</c:v>
                </c:pt>
                <c:pt idx="6">
                  <c:v>4.18</c:v>
                </c:pt>
                <c:pt idx="7">
                  <c:v>4.18</c:v>
                </c:pt>
                <c:pt idx="8">
                  <c:v>4.18</c:v>
                </c:pt>
                <c:pt idx="9">
                  <c:v>4.18</c:v>
                </c:pt>
                <c:pt idx="10">
                  <c:v>4.18</c:v>
                </c:pt>
                <c:pt idx="11">
                  <c:v>4.18</c:v>
                </c:pt>
                <c:pt idx="12">
                  <c:v>4.18</c:v>
                </c:pt>
                <c:pt idx="13">
                  <c:v>4.18</c:v>
                </c:pt>
                <c:pt idx="14">
                  <c:v>4.18</c:v>
                </c:pt>
                <c:pt idx="15">
                  <c:v>4.18</c:v>
                </c:pt>
                <c:pt idx="16">
                  <c:v>4.18</c:v>
                </c:pt>
                <c:pt idx="17">
                  <c:v>4.18</c:v>
                </c:pt>
                <c:pt idx="18">
                  <c:v>4.18</c:v>
                </c:pt>
                <c:pt idx="19">
                  <c:v>4.18</c:v>
                </c:pt>
                <c:pt idx="20">
                  <c:v>4.18</c:v>
                </c:pt>
                <c:pt idx="21">
                  <c:v>4.18</c:v>
                </c:pt>
                <c:pt idx="22">
                  <c:v>4.18</c:v>
                </c:pt>
                <c:pt idx="23">
                  <c:v>4.18</c:v>
                </c:pt>
                <c:pt idx="24">
                  <c:v>4.18</c:v>
                </c:pt>
                <c:pt idx="25">
                  <c:v>4.18</c:v>
                </c:pt>
                <c:pt idx="26">
                  <c:v>4.18</c:v>
                </c:pt>
                <c:pt idx="27">
                  <c:v>4.18</c:v>
                </c:pt>
                <c:pt idx="28">
                  <c:v>4.18</c:v>
                </c:pt>
                <c:pt idx="29">
                  <c:v>4.18</c:v>
                </c:pt>
                <c:pt idx="30">
                  <c:v>4.18</c:v>
                </c:pt>
                <c:pt idx="31">
                  <c:v>4.18</c:v>
                </c:pt>
                <c:pt idx="32">
                  <c:v>4.18</c:v>
                </c:pt>
                <c:pt idx="33">
                  <c:v>4.18</c:v>
                </c:pt>
                <c:pt idx="34">
                  <c:v>4.18</c:v>
                </c:pt>
                <c:pt idx="35">
                  <c:v>4.18</c:v>
                </c:pt>
                <c:pt idx="36">
                  <c:v>4.18</c:v>
                </c:pt>
                <c:pt idx="37">
                  <c:v>4.18</c:v>
                </c:pt>
                <c:pt idx="38">
                  <c:v>4.18</c:v>
                </c:pt>
                <c:pt idx="39">
                  <c:v>4.18</c:v>
                </c:pt>
                <c:pt idx="40">
                  <c:v>4.18</c:v>
                </c:pt>
                <c:pt idx="41">
                  <c:v>4.18</c:v>
                </c:pt>
                <c:pt idx="42">
                  <c:v>4.18</c:v>
                </c:pt>
                <c:pt idx="43">
                  <c:v>4.18</c:v>
                </c:pt>
                <c:pt idx="44">
                  <c:v>4.18</c:v>
                </c:pt>
                <c:pt idx="45">
                  <c:v>4.18</c:v>
                </c:pt>
                <c:pt idx="46">
                  <c:v>4.18</c:v>
                </c:pt>
                <c:pt idx="47">
                  <c:v>4.18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'UCI-Medicina (adultos)'!$Y$3:$Y$6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(adultos)'!$Y$34:$Y$45,'UCI-Medicina (adultos)'!$Y$47:$Y$58,'UCI-Medicina (adultos)'!$Y$60:$Y$71,'UCI-Medicina (adultos)'!$Y$73:$Y$84)</c:f>
              <c:numCache>
                <c:formatCode>0.00</c:formatCode>
                <c:ptCount val="48"/>
                <c:pt idx="0">
                  <c:v>5.34</c:v>
                </c:pt>
                <c:pt idx="1">
                  <c:v>5.34</c:v>
                </c:pt>
                <c:pt idx="2">
                  <c:v>5.34</c:v>
                </c:pt>
                <c:pt idx="3">
                  <c:v>5.34</c:v>
                </c:pt>
                <c:pt idx="4">
                  <c:v>5.34</c:v>
                </c:pt>
                <c:pt idx="5">
                  <c:v>5.34</c:v>
                </c:pt>
                <c:pt idx="6">
                  <c:v>5.34</c:v>
                </c:pt>
                <c:pt idx="7">
                  <c:v>5.34</c:v>
                </c:pt>
                <c:pt idx="8">
                  <c:v>5.34</c:v>
                </c:pt>
                <c:pt idx="9">
                  <c:v>5.34</c:v>
                </c:pt>
                <c:pt idx="10">
                  <c:v>5.34</c:v>
                </c:pt>
                <c:pt idx="11">
                  <c:v>5.34</c:v>
                </c:pt>
                <c:pt idx="12">
                  <c:v>5.34</c:v>
                </c:pt>
                <c:pt idx="13">
                  <c:v>5.34</c:v>
                </c:pt>
                <c:pt idx="14">
                  <c:v>5.34</c:v>
                </c:pt>
                <c:pt idx="15">
                  <c:v>5.34</c:v>
                </c:pt>
                <c:pt idx="16">
                  <c:v>5.34</c:v>
                </c:pt>
                <c:pt idx="17">
                  <c:v>5.34</c:v>
                </c:pt>
                <c:pt idx="18">
                  <c:v>5.34</c:v>
                </c:pt>
                <c:pt idx="19">
                  <c:v>5.34</c:v>
                </c:pt>
                <c:pt idx="20">
                  <c:v>5.34</c:v>
                </c:pt>
                <c:pt idx="21">
                  <c:v>5.34</c:v>
                </c:pt>
                <c:pt idx="22">
                  <c:v>5.34</c:v>
                </c:pt>
                <c:pt idx="23">
                  <c:v>5.34</c:v>
                </c:pt>
                <c:pt idx="24">
                  <c:v>5.34</c:v>
                </c:pt>
                <c:pt idx="25">
                  <c:v>5.34</c:v>
                </c:pt>
                <c:pt idx="26">
                  <c:v>5.34</c:v>
                </c:pt>
                <c:pt idx="27">
                  <c:v>5.34</c:v>
                </c:pt>
                <c:pt idx="28">
                  <c:v>5.34</c:v>
                </c:pt>
                <c:pt idx="29">
                  <c:v>5.34</c:v>
                </c:pt>
                <c:pt idx="30">
                  <c:v>5.34</c:v>
                </c:pt>
                <c:pt idx="31">
                  <c:v>5.34</c:v>
                </c:pt>
                <c:pt idx="32">
                  <c:v>5.34</c:v>
                </c:pt>
                <c:pt idx="33">
                  <c:v>5.34</c:v>
                </c:pt>
                <c:pt idx="34">
                  <c:v>5.34</c:v>
                </c:pt>
                <c:pt idx="35">
                  <c:v>5.34</c:v>
                </c:pt>
                <c:pt idx="36">
                  <c:v>5.34</c:v>
                </c:pt>
                <c:pt idx="37">
                  <c:v>5.34</c:v>
                </c:pt>
                <c:pt idx="38">
                  <c:v>5.34</c:v>
                </c:pt>
                <c:pt idx="39">
                  <c:v>5.34</c:v>
                </c:pt>
                <c:pt idx="40">
                  <c:v>5.34</c:v>
                </c:pt>
                <c:pt idx="41">
                  <c:v>5.34</c:v>
                </c:pt>
                <c:pt idx="42">
                  <c:v>5.34</c:v>
                </c:pt>
                <c:pt idx="43">
                  <c:v>5.34</c:v>
                </c:pt>
                <c:pt idx="44">
                  <c:v>5.34</c:v>
                </c:pt>
                <c:pt idx="45">
                  <c:v>5.34</c:v>
                </c:pt>
                <c:pt idx="46">
                  <c:v>5.34</c:v>
                </c:pt>
                <c:pt idx="47">
                  <c:v>5.34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'UCI-Medicina (adultos)'!$Z$3:$Z$6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('UCI-Medicina (adultos)'!$A$34:$B$45,'UCI-Medicina (adultos)'!$A$47:$B$58,'UCI-Medicina (adultos)'!$A$60:$B$71,'UCI-Medicina (adultos)'!$A$73:$B$84)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('UCI-Medicina (adultos)'!$Z$34:$Z$45,'UCI-Medicina (adultos)'!$Z$47:$Z$58,'UCI-Medicina (adultos)'!$Z$60:$Z$71,'UCI-Medicina (adultos)'!$Z$73:$Z$84)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41632"/>
        <c:axId val="173548288"/>
      </c:lineChart>
      <c:catAx>
        <c:axId val="1735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548288"/>
        <c:crosses val="autoZero"/>
        <c:auto val="1"/>
        <c:lblAlgn val="ctr"/>
        <c:lblOffset val="100"/>
        <c:tickLblSkip val="1"/>
        <c:noMultiLvlLbl val="0"/>
      </c:catAx>
      <c:valAx>
        <c:axId val="173548288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97987751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541632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78502697949558331"/>
          <c:y val="0.13703083114610676"/>
          <c:w val="0.17148647028258523"/>
          <c:h val="0.2877645494313210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UCI Medicina, HOSPITAL ..................., 2009 - 2010</a:t>
            </a:r>
          </a:p>
        </c:rich>
      </c:tx>
      <c:layout>
        <c:manualLayout>
          <c:xMode val="edge"/>
          <c:yMode val="edge"/>
          <c:x val="0.12856477477887518"/>
          <c:y val="1.27383268777315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08880256298258"/>
          <c:y val="0.28133704735376047"/>
          <c:w val="0.71258621749145923"/>
          <c:h val="0.3426183844011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'UCI-Medicina (adultos)'!$A$73:$A$84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'UCI-Medicina (adultos)'!$B$73:$B$84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'UCI-Medicina (adultos)'!$N$73:$N$84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99744"/>
        <c:axId val="173601920"/>
      </c:barChart>
      <c:lineChart>
        <c:grouping val="standard"/>
        <c:varyColors val="0"/>
        <c:ser>
          <c:idx val="13"/>
          <c:order val="1"/>
          <c:tx>
            <c:strRef>
              <c:f>'UCI-Medicina (adultos)'!$A$60:$A$71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'UCI-Medicina (adultos)'!$N$60:$N$71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99744"/>
        <c:axId val="173601920"/>
      </c:lineChart>
      <c:catAx>
        <c:axId val="1735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601920"/>
        <c:crosses val="autoZero"/>
        <c:auto val="1"/>
        <c:lblAlgn val="ctr"/>
        <c:lblOffset val="100"/>
        <c:tickMarkSkip val="1"/>
        <c:noMultiLvlLbl val="0"/>
      </c:catAx>
      <c:valAx>
        <c:axId val="17360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92828425351E-2"/>
              <c:y val="0.379775842107496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3599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Med(adultos)'!$B$18:$M$18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Med(adultos)'!$B$17:$M$17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Med(adultos)'!$B$16:$M$16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Med(adultos)'!$B$15:$M$15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93952"/>
        <c:axId val="173700224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'C-UCI Med(adultos)'!$B$14:$M$14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3693952"/>
        <c:axId val="173700224"/>
      </c:barChart>
      <c:catAx>
        <c:axId val="1736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700224"/>
        <c:crosses val="autoZero"/>
        <c:auto val="0"/>
        <c:lblAlgn val="ctr"/>
        <c:lblOffset val="100"/>
        <c:tickMarkSkip val="1"/>
        <c:noMultiLvlLbl val="0"/>
      </c:catAx>
      <c:valAx>
        <c:axId val="17370022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693952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530222611062497"/>
          <c:y val="9.8192172472905834E-2"/>
          <c:w val="0.27766481967531842"/>
          <c:h val="0.3717321866132046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Med(adultos)'!$B$37:$M$37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57184"/>
        <c:axId val="173759104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'C-UCI Med(adultos)'!$B$33:$M$33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Med(adultos)'!$B$29:$M$29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3757184"/>
        <c:axId val="173759104"/>
      </c:barChart>
      <c:catAx>
        <c:axId val="1737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759104"/>
        <c:crosses val="autoZero"/>
        <c:auto val="0"/>
        <c:lblAlgn val="ctr"/>
        <c:lblOffset val="100"/>
        <c:tickMarkSkip val="1"/>
        <c:noMultiLvlLbl val="0"/>
      </c:catAx>
      <c:valAx>
        <c:axId val="17375910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757184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777136191309418"/>
          <c:y val="8.8352074071921818E-2"/>
          <c:w val="0.27766481967531842"/>
          <c:h val="0.37173218661320473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Med(adultos)'!$B$56:$M$56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Med(adultos)'!$B$55:$M$55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Med(adultos)'!$B$54:$M$54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'C-UCI Med(adultos)'!$B$4:$M$4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Med(adultos)'!$B$53:$M$53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77504"/>
        <c:axId val="173896064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'C-UCI Med(adultos)'!$B$52:$M$52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'C-UCI Med(adultos)'!$B$48:$M$48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3877504"/>
        <c:axId val="173896064"/>
      </c:barChart>
      <c:catAx>
        <c:axId val="173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896064"/>
        <c:crosses val="autoZero"/>
        <c:auto val="0"/>
        <c:lblAlgn val="ctr"/>
        <c:lblOffset val="100"/>
        <c:tickMarkSkip val="1"/>
        <c:noMultiLvlLbl val="0"/>
      </c:catAx>
      <c:valAx>
        <c:axId val="17389606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877504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74259259259259258"/>
          <c:y val="3.3210332103321034E-2"/>
          <c:w val="0.25"/>
          <c:h val="0.3690036900369003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Incidencia de Endometritis Asociadas a Partos Vaginales 
Obstetricia , HOSPITAL ...................</a:t>
            </a:r>
          </a:p>
        </c:rich>
      </c:tx>
      <c:layout>
        <c:manualLayout>
          <c:xMode val="edge"/>
          <c:yMode val="edge"/>
          <c:x val="0.12185825395678751"/>
          <c:y val="3.1602851114198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178405277"/>
          <c:y val="0.19882859930658403"/>
          <c:w val="0.66281049731168928"/>
          <c:h val="0.539407794783681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'G-O'!$F$3:$F$6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324317258507904E-3"/>
                  <c:y val="7.5940803782729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00333329893595E-3"/>
                  <c:y val="1.0580856672820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681575353540226E-4"/>
                  <c:y val="4.7157098472313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15645521374038E-3"/>
                  <c:y val="8.9723923659445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08109307437488E-3"/>
                  <c:y val="7.8351844470963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('G-O'!$F$20,'G-O'!$F$33,'G-O'!$F$46,'G-O'!$F$59,'G-O'!$F$72,'G-O'!$F$85)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024960"/>
        <c:axId val="174051712"/>
      </c:barChart>
      <c:lineChart>
        <c:grouping val="standard"/>
        <c:varyColors val="0"/>
        <c:ser>
          <c:idx val="3"/>
          <c:order val="2"/>
          <c:tx>
            <c:strRef>
              <c:f>'G-O'!$I$3:$I$6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('G-O'!$B$8:$B$20,'G-O'!$B$21:$B$33,'G-O'!$B$34:$B$45,'G-O'!$B$47:$B$58,'G-O'!$B$60:$B$71,'G-O'!$B$73:$B$84)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('G-O'!$I$20,'G-O'!$I$33,'G-O'!$I$46,'G-O'!$I$59,'G-O'!$I$72,'G-O'!$I$85)</c:f>
              <c:numCache>
                <c:formatCode>0.00</c:formatCode>
                <c:ptCount val="6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'G-O'!$G$3:$G$6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('G-O'!$B$8:$B$20,'G-O'!$B$21:$B$33,'G-O'!$B$34:$B$45,'G-O'!$B$47:$B$58,'G-O'!$B$60:$B$71,'G-O'!$B$73:$B$84)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('G-O'!$G$20,'G-O'!$G$33,'G-O'!$G$46,'G-O'!$G$59,'G-O'!$G$72,'G-O'!$G$85)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'G-O'!$J$3:$J$6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Ref>
              <c:f>('G-O'!$B$8:$B$20,'G-O'!$B$21:$B$33,'G-O'!$B$34:$B$45,'G-O'!$B$47:$B$58,'G-O'!$B$60:$B$71,'G-O'!$B$73:$B$84)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('G-O'!$J$20,'G-O'!$J$33,'G-O'!$J$46,'G-O'!$J$59,'G-O'!$J$72,'G-O'!$J$85)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024960"/>
        <c:axId val="174051712"/>
      </c:lineChart>
      <c:lineChart>
        <c:grouping val="standard"/>
        <c:varyColors val="0"/>
        <c:ser>
          <c:idx val="0"/>
          <c:order val="1"/>
          <c:tx>
            <c:strRef>
              <c:f>'G-O'!$H$3:$H$6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('G-O'!$H$20,'G-O'!$H$33,'G-O'!$H$46,'G-O'!$H$59,'G-O'!$H$72,'G-O'!$H$85)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053632"/>
        <c:axId val="174059520"/>
      </c:lineChart>
      <c:catAx>
        <c:axId val="1740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05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05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3812310158483E-3"/>
              <c:y val="0.426636560135865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024960"/>
        <c:crosses val="autoZero"/>
        <c:crossBetween val="between"/>
      </c:valAx>
      <c:catAx>
        <c:axId val="17405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059520"/>
        <c:crosses val="autoZero"/>
        <c:auto val="0"/>
        <c:lblAlgn val="ctr"/>
        <c:lblOffset val="100"/>
        <c:noMultiLvlLbl val="0"/>
      </c:catAx>
      <c:valAx>
        <c:axId val="1740595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242776992325496"/>
              <c:y val="0.343115125315217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053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43398588937853"/>
          <c:y val="0.87211723534558183"/>
          <c:w val="0.53506210806218024"/>
          <c:h val="0.109951623694097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55" r="0.750000000000004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IIH: Incidencia de Endometritis por  Cesarea  Obstetricia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HOSPITAL ................................,2005- 2010</a:t>
            </a:r>
            <a:endParaRPr lang="es-PE"/>
          </a:p>
        </c:rich>
      </c:tx>
      <c:layout>
        <c:manualLayout>
          <c:xMode val="edge"/>
          <c:yMode val="edge"/>
          <c:x val="0.25596441028425826"/>
          <c:y val="1.6091094673771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742589703589"/>
          <c:y val="0.303951367781155"/>
          <c:w val="0.69266770670826838"/>
          <c:h val="0.395136778115501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'G-O'!$S$3:$S$6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539409951563252E-3"/>
                  <c:y val="6.09914816326229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68418514889492E-3"/>
                  <c:y val="0.21250962250184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488218593728514E-3"/>
                  <c:y val="0.142910413411147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067826069032592E-3"/>
                  <c:y val="0.190320949592717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909109330438463E-3"/>
                  <c:y val="0.116180706679282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226772346983802E-3"/>
                  <c:y val="6.0936303090454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('G-O'!$S$20,'G-O'!$S$33,'G-O'!$S$46,'G-O'!$S$59,'G-O'!$S$72,'G-O'!$S$85)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125440"/>
        <c:axId val="174127360"/>
      </c:barChart>
      <c:lineChart>
        <c:grouping val="standard"/>
        <c:varyColors val="0"/>
        <c:ser>
          <c:idx val="2"/>
          <c:order val="1"/>
          <c:tx>
            <c:strRef>
              <c:f>'G-O'!$U$3:$U$6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('G-O'!$U$20,'G-O'!$U$33,'G-O'!$U$46,'G-O'!$U$59,'G-O'!$U$72,'G-O'!$U$85)</c:f>
              <c:numCache>
                <c:formatCode>0.00</c:formatCode>
                <c:ptCount val="6"/>
                <c:pt idx="0">
                  <c:v>1.84</c:v>
                </c:pt>
                <c:pt idx="1">
                  <c:v>1.84</c:v>
                </c:pt>
                <c:pt idx="2">
                  <c:v>1.84</c:v>
                </c:pt>
                <c:pt idx="3">
                  <c:v>1.84</c:v>
                </c:pt>
                <c:pt idx="4">
                  <c:v>1.84</c:v>
                </c:pt>
                <c:pt idx="5">
                  <c:v>1.84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'G-O'!$V$3:$V$6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('G-O'!$V$20,'G-O'!$V$33,'G-O'!$V$46,'G-O'!$V$59,'G-O'!$V$72,'G-O'!$V$85)</c:f>
              <c:numCache>
                <c:formatCode>0.00</c:formatCode>
                <c:ptCount val="6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'G-O'!$T$3:$T$6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('G-O'!$T$20,'G-O'!$T$33,'G-O'!$T$46,'G-O'!$T$59,'G-O'!$T$72,'G-O'!$T$85)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'G-O'!$W$3:$W$6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('G-O'!$W$20,'G-O'!$W$33,'G-O'!$W$46,'G-O'!$W$59,'G-O'!$W$72,'G-O'!$W$85)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25440"/>
        <c:axId val="174127360"/>
      </c:lineChart>
      <c:catAx>
        <c:axId val="1741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12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127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18539791279E-2"/>
              <c:y val="0.40241019115034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125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974853275966499"/>
          <c:y val="0.87049073411278133"/>
          <c:w val="0.53970369751526426"/>
          <c:h val="0.12270208648161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55" r="0.75000000000000455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Tasa de Incidencia de Endometritis Asociadas a Partos Vaginales 
Obstetricia  , HOSPITAL ...................</a:t>
            </a:r>
          </a:p>
        </c:rich>
      </c:tx>
      <c:layout>
        <c:manualLayout>
          <c:xMode val="edge"/>
          <c:yMode val="edge"/>
          <c:x val="0.14975937978850909"/>
          <c:y val="2.1820666577261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27355295783449"/>
          <c:y val="0.28571469244643488"/>
          <c:w val="0.69949124201775559"/>
          <c:h val="0.32944653312701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'G-O'!$B$73:$B$84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'G-O'!$F$73:$F$84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61920"/>
        <c:axId val="174163840"/>
      </c:barChart>
      <c:lineChart>
        <c:grouping val="standard"/>
        <c:varyColors val="0"/>
        <c:ser>
          <c:idx val="13"/>
          <c:order val="1"/>
          <c:tx>
            <c:strRef>
              <c:f>'G-O'!$B$60:$B$71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'G-O'!$F$60:$F$71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61920"/>
        <c:axId val="174163840"/>
      </c:lineChart>
      <c:catAx>
        <c:axId val="1741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163840"/>
        <c:crosses val="autoZero"/>
        <c:auto val="1"/>
        <c:lblAlgn val="ctr"/>
        <c:lblOffset val="100"/>
        <c:tickMarkSkip val="1"/>
        <c:noMultiLvlLbl val="0"/>
      </c:catAx>
      <c:valAx>
        <c:axId val="174163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92828425351E-2"/>
              <c:y val="0.37977559374421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161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Tasa de Incidencia de Endometritis Asociadas a Partos Vaginales 
Obstetricia  , HOSPITAL .................</a:t>
            </a:r>
          </a:p>
        </c:rich>
      </c:tx>
      <c:layout>
        <c:manualLayout>
          <c:xMode val="edge"/>
          <c:yMode val="edge"/>
          <c:x val="0.17440014522680342"/>
          <c:y val="3.2098739335435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48237585086602"/>
          <c:y val="0.18328840970350405"/>
          <c:w val="0.68421109352707643"/>
          <c:h val="0.4528301886792452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'G-O'!$B$73:$B$84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'G-O'!$S$73:$S$84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38816"/>
        <c:axId val="174340736"/>
      </c:barChart>
      <c:lineChart>
        <c:grouping val="standard"/>
        <c:varyColors val="0"/>
        <c:ser>
          <c:idx val="13"/>
          <c:order val="0"/>
          <c:tx>
            <c:strRef>
              <c:f>'G-O'!$B$60:$B$71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'G-O'!$C$73:$C$84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'G-O'!$S$60:$S$71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38816"/>
        <c:axId val="174340736"/>
      </c:lineChart>
      <c:catAx>
        <c:axId val="1743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340736"/>
        <c:crosses val="autoZero"/>
        <c:auto val="1"/>
        <c:lblAlgn val="ctr"/>
        <c:lblOffset val="100"/>
        <c:tickMarkSkip val="1"/>
        <c:noMultiLvlLbl val="0"/>
      </c:catAx>
      <c:valAx>
        <c:axId val="174340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684948603326601E-2"/>
              <c:y val="0.39012465723663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338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IIH: Incidencia de Endometritis por  Cesarea  Obstetricia,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HOSPITAL .................,2005 - 2010</a:t>
            </a:r>
            <a:endParaRPr lang="es-PE"/>
          </a:p>
        </c:rich>
      </c:tx>
      <c:layout>
        <c:manualLayout>
          <c:xMode val="edge"/>
          <c:yMode val="edge"/>
          <c:x val="0.22047550829054732"/>
          <c:y val="2.855132159574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12397775573"/>
          <c:y val="0.16369448562398498"/>
          <c:w val="0.72031304955524411"/>
          <c:h val="0.53630672048353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'G-O'!$M$3:$M$6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70030987162481E-3"/>
                  <c:y val="9.3293870921816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25337669444741E-3"/>
                  <c:y val="0.11627425113954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364160157271176E-3"/>
                  <c:y val="0.11985112647066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824164409727682E-3"/>
                  <c:y val="0.165415119034251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120849933598925E-3"/>
                  <c:y val="7.5748951223224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('G-O'!$M$20,'G-O'!$M$33,'G-O'!$M$46,'G-O'!$M$59,'G-O'!$M$72,'G-O'!$M$85)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416640"/>
        <c:axId val="174418560"/>
      </c:barChart>
      <c:lineChart>
        <c:grouping val="standard"/>
        <c:varyColors val="0"/>
        <c:ser>
          <c:idx val="2"/>
          <c:order val="1"/>
          <c:tx>
            <c:strRef>
              <c:f>'G-O'!$O$3:$O$6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('G-O'!$O$20,'G-O'!$O$33,'G-O'!$O$46,'G-O'!$O$59,'G-O'!$O$72,'G-O'!$O$85)</c:f>
              <c:numCache>
                <c:formatCode>0.00</c:formatCode>
                <c:ptCount val="6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'G-O'!$P$3:$P$6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('G-O'!$P$20,'G-O'!$P$33,'G-O'!$P$46,'G-O'!$P$59,'G-O'!$P$72,'G-O'!$P$85)</c:f>
              <c:numCache>
                <c:formatCode>0.00</c:formatCode>
                <c:ptCount val="6"/>
                <c:pt idx="0">
                  <c:v>1.81</c:v>
                </c:pt>
                <c:pt idx="1">
                  <c:v>1.81</c:v>
                </c:pt>
                <c:pt idx="2">
                  <c:v>1.81</c:v>
                </c:pt>
                <c:pt idx="3">
                  <c:v>1.81</c:v>
                </c:pt>
                <c:pt idx="4">
                  <c:v>1.81</c:v>
                </c:pt>
                <c:pt idx="5">
                  <c:v>1.81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'G-O'!$N$3:$N$6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('G-O'!$N$20,'G-O'!$N$33,'G-O'!$N$46,'G-O'!$N$59,'G-O'!$N$72,'G-O'!$N$85)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'G-O'!$Q$3:$Q$6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('G-O'!$Q$20,'G-O'!$Q$33,'G-O'!$Q$46,'G-O'!$Q$59,'G-O'!$Q$72,'G-O'!$Q$85)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416640"/>
        <c:axId val="174418560"/>
      </c:lineChart>
      <c:catAx>
        <c:axId val="1744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41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41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6387050224293E-3"/>
              <c:y val="0.41769041643517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416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03972561198774"/>
          <c:y val="0.85962283911591353"/>
          <c:w val="0.54573196278752012"/>
          <c:h val="0.119947378840418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Incidencia de Endometritis Asociadas a Partos Vaginales 
Obstetricia  , HOSPITAL ................</a:t>
            </a:r>
          </a:p>
        </c:rich>
      </c:tx>
      <c:layout>
        <c:manualLayout>
          <c:xMode val="edge"/>
          <c:yMode val="edge"/>
          <c:x val="0.1828118629841320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1080209379571E-2"/>
          <c:y val="0.19503438775190723"/>
          <c:w val="0.89299999214351078"/>
          <c:h val="0.5129671568269341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('G-O'!$F$34:$F$45,'G-O'!$F$47:$F$58,'G-O'!$F$60:$F$71,'G-O'!$F$73:$F$84)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4813184"/>
        <c:axId val="174815488"/>
      </c:barChart>
      <c:lineChart>
        <c:grouping val="standard"/>
        <c:varyColors val="0"/>
        <c:ser>
          <c:idx val="1"/>
          <c:order val="1"/>
          <c:tx>
            <c:strRef>
              <c:f>'G-O'!$G$3:$G$6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('G-O'!$G$34:$G$45,'G-O'!$G$47:$G$58,'G-O'!$G$60:$G$71,'G-O'!$G$73:$G$84)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'G-O'!$H$3:$H$6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('G-O'!$H$34:$H$45,'G-O'!$H$47:$H$58,'G-O'!$H$60:$H$71,'G-O'!$H$73:$H$84)</c:f>
              <c:numCache>
                <c:formatCode>0.00</c:formatCode>
                <c:ptCount val="4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'G-O'!$I$3:$I$6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('G-O'!$I$34:$I$45,'G-O'!$I$47:$I$58,'G-O'!$I$60:$I$71,'G-O'!$I$73:$I$84)</c:f>
              <c:numCache>
                <c:formatCode>0.00</c:formatCode>
                <c:ptCount val="48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0.88</c:v>
                </c:pt>
                <c:pt idx="16">
                  <c:v>0.88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  <c:pt idx="20">
                  <c:v>0.88</c:v>
                </c:pt>
                <c:pt idx="21">
                  <c:v>0.88</c:v>
                </c:pt>
                <c:pt idx="22">
                  <c:v>0.88</c:v>
                </c:pt>
                <c:pt idx="23">
                  <c:v>0.88</c:v>
                </c:pt>
                <c:pt idx="24">
                  <c:v>0.88</c:v>
                </c:pt>
                <c:pt idx="25">
                  <c:v>0.88</c:v>
                </c:pt>
                <c:pt idx="26">
                  <c:v>0.88</c:v>
                </c:pt>
                <c:pt idx="27">
                  <c:v>0.88</c:v>
                </c:pt>
                <c:pt idx="28">
                  <c:v>0.88</c:v>
                </c:pt>
                <c:pt idx="29">
                  <c:v>0.88</c:v>
                </c:pt>
                <c:pt idx="30">
                  <c:v>0.88</c:v>
                </c:pt>
                <c:pt idx="31">
                  <c:v>0.88</c:v>
                </c:pt>
                <c:pt idx="32">
                  <c:v>0.88</c:v>
                </c:pt>
                <c:pt idx="33">
                  <c:v>0.88</c:v>
                </c:pt>
                <c:pt idx="34">
                  <c:v>0.88</c:v>
                </c:pt>
                <c:pt idx="35">
                  <c:v>0.88</c:v>
                </c:pt>
                <c:pt idx="36">
                  <c:v>0.88</c:v>
                </c:pt>
                <c:pt idx="37">
                  <c:v>0.88</c:v>
                </c:pt>
                <c:pt idx="38">
                  <c:v>0.88</c:v>
                </c:pt>
                <c:pt idx="39">
                  <c:v>0.88</c:v>
                </c:pt>
                <c:pt idx="40">
                  <c:v>0.88</c:v>
                </c:pt>
                <c:pt idx="41">
                  <c:v>0.88</c:v>
                </c:pt>
                <c:pt idx="42">
                  <c:v>0.88</c:v>
                </c:pt>
                <c:pt idx="43">
                  <c:v>0.88</c:v>
                </c:pt>
                <c:pt idx="44">
                  <c:v>0.88</c:v>
                </c:pt>
                <c:pt idx="45">
                  <c:v>0.88</c:v>
                </c:pt>
                <c:pt idx="46">
                  <c:v>0.88</c:v>
                </c:pt>
                <c:pt idx="47">
                  <c:v>0.88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'G-O'!$J$3:$J$6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('G-O'!$J$34:$J$45,'G-O'!$J$47:$J$58,'G-O'!$J$60:$J$71,'G-O'!$J$73:$J$84)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13184"/>
        <c:axId val="174815488"/>
      </c:lineChart>
      <c:catAx>
        <c:axId val="1748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815488"/>
        <c:crosses val="autoZero"/>
        <c:auto val="1"/>
        <c:lblAlgn val="ctr"/>
        <c:lblOffset val="100"/>
        <c:tickLblSkip val="1"/>
        <c:noMultiLvlLbl val="0"/>
      </c:catAx>
      <c:valAx>
        <c:axId val="174815488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1847662443209828E-2"/>
              <c:y val="0.18518942985529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813184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8205946147594495"/>
          <c:y val="0.19236261697654286"/>
          <c:w val="0.17148647028258523"/>
          <c:h val="0.2885440628821920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Incidencia de Endometritis por  Cesarea 
Obstetricia  , HOSPITAL  ..................</a:t>
            </a:r>
          </a:p>
        </c:rich>
      </c:tx>
      <c:layout>
        <c:manualLayout>
          <c:xMode val="edge"/>
          <c:yMode val="edge"/>
          <c:x val="0.2437430219699695"/>
          <c:y val="1.8466242251633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85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('G-O'!$M$34:$M$45,'G-O'!$M$47:$M$58,'G-O'!$M$60:$M$71,'G-O'!$M$73:$M$84)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4529920"/>
        <c:axId val="174552960"/>
      </c:barChart>
      <c:lineChart>
        <c:grouping val="standard"/>
        <c:varyColors val="0"/>
        <c:ser>
          <c:idx val="1"/>
          <c:order val="1"/>
          <c:tx>
            <c:strRef>
              <c:f>'G-O'!$N$3:$N$6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('G-O'!$N$34:$N$45,'G-O'!$N$47:$N$58,'G-O'!$N$60:$N$71,'G-O'!$N$73:$N$84)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'G-O'!$O$3:$O$6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('G-O'!$O$34:$O$45,'G-O'!$O$47:$O$58,'G-O'!$O$60:$O$71,'G-O'!$O$73:$O$84)</c:f>
              <c:numCache>
                <c:formatCode>0.00</c:formatCode>
                <c:ptCount val="48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0.88</c:v>
                </c:pt>
                <c:pt idx="16">
                  <c:v>0.88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  <c:pt idx="20">
                  <c:v>0.88</c:v>
                </c:pt>
                <c:pt idx="21">
                  <c:v>0.88</c:v>
                </c:pt>
                <c:pt idx="22">
                  <c:v>0.88</c:v>
                </c:pt>
                <c:pt idx="23">
                  <c:v>0.88</c:v>
                </c:pt>
                <c:pt idx="24">
                  <c:v>0.88</c:v>
                </c:pt>
                <c:pt idx="25">
                  <c:v>0.88</c:v>
                </c:pt>
                <c:pt idx="26">
                  <c:v>0.88</c:v>
                </c:pt>
                <c:pt idx="27">
                  <c:v>0.88</c:v>
                </c:pt>
                <c:pt idx="28">
                  <c:v>0.88</c:v>
                </c:pt>
                <c:pt idx="29">
                  <c:v>0.88</c:v>
                </c:pt>
                <c:pt idx="30">
                  <c:v>0.88</c:v>
                </c:pt>
                <c:pt idx="31">
                  <c:v>0.88</c:v>
                </c:pt>
                <c:pt idx="32">
                  <c:v>0.88</c:v>
                </c:pt>
                <c:pt idx="33">
                  <c:v>0.88</c:v>
                </c:pt>
                <c:pt idx="34">
                  <c:v>0.88</c:v>
                </c:pt>
                <c:pt idx="35">
                  <c:v>0.88</c:v>
                </c:pt>
                <c:pt idx="36">
                  <c:v>0.88</c:v>
                </c:pt>
                <c:pt idx="37">
                  <c:v>0.88</c:v>
                </c:pt>
                <c:pt idx="38">
                  <c:v>0.88</c:v>
                </c:pt>
                <c:pt idx="39">
                  <c:v>0.88</c:v>
                </c:pt>
                <c:pt idx="40">
                  <c:v>0.88</c:v>
                </c:pt>
                <c:pt idx="41">
                  <c:v>0.88</c:v>
                </c:pt>
                <c:pt idx="42">
                  <c:v>0.88</c:v>
                </c:pt>
                <c:pt idx="43">
                  <c:v>0.88</c:v>
                </c:pt>
                <c:pt idx="44">
                  <c:v>0.88</c:v>
                </c:pt>
                <c:pt idx="45">
                  <c:v>0.88</c:v>
                </c:pt>
                <c:pt idx="46">
                  <c:v>0.88</c:v>
                </c:pt>
                <c:pt idx="47">
                  <c:v>0.88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'G-O'!$P$3:$P$6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('G-O'!$P$34:$P$45,'G-O'!$P$47:$P$58,'G-O'!$P$60:$P$71,'G-O'!$P$73:$P$84)</c:f>
              <c:numCache>
                <c:formatCode>0.00</c:formatCode>
                <c:ptCount val="48"/>
                <c:pt idx="0">
                  <c:v>1.81</c:v>
                </c:pt>
                <c:pt idx="1">
                  <c:v>1.81</c:v>
                </c:pt>
                <c:pt idx="2">
                  <c:v>1.81</c:v>
                </c:pt>
                <c:pt idx="3">
                  <c:v>1.81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  <c:pt idx="7">
                  <c:v>1.81</c:v>
                </c:pt>
                <c:pt idx="8">
                  <c:v>1.81</c:v>
                </c:pt>
                <c:pt idx="9">
                  <c:v>1.81</c:v>
                </c:pt>
                <c:pt idx="10">
                  <c:v>1.81</c:v>
                </c:pt>
                <c:pt idx="11">
                  <c:v>1.81</c:v>
                </c:pt>
                <c:pt idx="12">
                  <c:v>1.81</c:v>
                </c:pt>
                <c:pt idx="13">
                  <c:v>1.81</c:v>
                </c:pt>
                <c:pt idx="14">
                  <c:v>1.81</c:v>
                </c:pt>
                <c:pt idx="15">
                  <c:v>1.81</c:v>
                </c:pt>
                <c:pt idx="16">
                  <c:v>1.81</c:v>
                </c:pt>
                <c:pt idx="17">
                  <c:v>1.81</c:v>
                </c:pt>
                <c:pt idx="18">
                  <c:v>1.81</c:v>
                </c:pt>
                <c:pt idx="19">
                  <c:v>1.81</c:v>
                </c:pt>
                <c:pt idx="20">
                  <c:v>1.81</c:v>
                </c:pt>
                <c:pt idx="21">
                  <c:v>1.81</c:v>
                </c:pt>
                <c:pt idx="22">
                  <c:v>1.81</c:v>
                </c:pt>
                <c:pt idx="23">
                  <c:v>1.81</c:v>
                </c:pt>
                <c:pt idx="24">
                  <c:v>1.81</c:v>
                </c:pt>
                <c:pt idx="25">
                  <c:v>1.81</c:v>
                </c:pt>
                <c:pt idx="26">
                  <c:v>1.81</c:v>
                </c:pt>
                <c:pt idx="27">
                  <c:v>1.81</c:v>
                </c:pt>
                <c:pt idx="28">
                  <c:v>1.81</c:v>
                </c:pt>
                <c:pt idx="29">
                  <c:v>1.81</c:v>
                </c:pt>
                <c:pt idx="30">
                  <c:v>1.81</c:v>
                </c:pt>
                <c:pt idx="31">
                  <c:v>1.81</c:v>
                </c:pt>
                <c:pt idx="32">
                  <c:v>1.81</c:v>
                </c:pt>
                <c:pt idx="33">
                  <c:v>1.81</c:v>
                </c:pt>
                <c:pt idx="34">
                  <c:v>1.81</c:v>
                </c:pt>
                <c:pt idx="35">
                  <c:v>1.81</c:v>
                </c:pt>
                <c:pt idx="36">
                  <c:v>1.81</c:v>
                </c:pt>
                <c:pt idx="37">
                  <c:v>1.81</c:v>
                </c:pt>
                <c:pt idx="38">
                  <c:v>1.81</c:v>
                </c:pt>
                <c:pt idx="39">
                  <c:v>1.81</c:v>
                </c:pt>
                <c:pt idx="40">
                  <c:v>1.81</c:v>
                </c:pt>
                <c:pt idx="41">
                  <c:v>1.81</c:v>
                </c:pt>
                <c:pt idx="42">
                  <c:v>1.81</c:v>
                </c:pt>
                <c:pt idx="43">
                  <c:v>1.81</c:v>
                </c:pt>
                <c:pt idx="44">
                  <c:v>1.81</c:v>
                </c:pt>
                <c:pt idx="45">
                  <c:v>1.81</c:v>
                </c:pt>
                <c:pt idx="46">
                  <c:v>1.81</c:v>
                </c:pt>
                <c:pt idx="47">
                  <c:v>1.81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'G-O'!$Q$3:$Q$6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('G-O'!$Q$34:$Q$45,'G-O'!$Q$47:$Q$58,'G-O'!$Q$60:$Q$71,'G-O'!$Q$73:$Q$84)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9920"/>
        <c:axId val="174552960"/>
      </c:lineChart>
      <c:catAx>
        <c:axId val="17452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552960"/>
        <c:crosses val="autoZero"/>
        <c:auto val="1"/>
        <c:lblAlgn val="ctr"/>
        <c:lblOffset val="100"/>
        <c:tickLblSkip val="1"/>
        <c:noMultiLvlLbl val="0"/>
      </c:catAx>
      <c:valAx>
        <c:axId val="174552960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529920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8502697949558331"/>
          <c:y val="0.13659016027251913"/>
          <c:w val="0.17148647028258523"/>
          <c:h val="0.2868395041045401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IIH:Infeccion de Herida Operatoria en Cesareas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Obstetricia  , HOSPITAL .........</a:t>
            </a:r>
            <a:endParaRPr lang="es-PE"/>
          </a:p>
        </c:rich>
      </c:tx>
      <c:layout>
        <c:manualLayout>
          <c:xMode val="edge"/>
          <c:yMode val="edge"/>
          <c:x val="0.2606704238112367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92E-2"/>
          <c:y val="7.9493376690942433E-2"/>
          <c:w val="0.89408526733264759"/>
          <c:h val="0.63428387969950273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('G-O'!$S$34:$S$45,'G-O'!$S$47:$S$58,'G-O'!$S$60:$S$71,'G-O'!$S$73:$S$84)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4599552"/>
        <c:axId val="174606208"/>
      </c:barChart>
      <c:lineChart>
        <c:grouping val="standard"/>
        <c:varyColors val="0"/>
        <c:ser>
          <c:idx val="1"/>
          <c:order val="1"/>
          <c:tx>
            <c:strRef>
              <c:f>'G-O'!$T$3:$T$6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('G-O'!$T$34:$T$45,'G-O'!$T$47:$T$58,'G-O'!$T$60:$T$71,'G-O'!$T$73:$T$84)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'G-O'!$U$3:$U$6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('G-O'!$U$34:$U$45,'G-O'!$U$47:$U$58,'G-O'!$U$60:$U$71,'G-O'!$U$73:$U$84)</c:f>
              <c:numCache>
                <c:formatCode>0.00</c:formatCode>
                <c:ptCount val="48"/>
                <c:pt idx="0">
                  <c:v>1.84</c:v>
                </c:pt>
                <c:pt idx="1">
                  <c:v>1.84</c:v>
                </c:pt>
                <c:pt idx="2">
                  <c:v>1.84</c:v>
                </c:pt>
                <c:pt idx="3">
                  <c:v>1.84</c:v>
                </c:pt>
                <c:pt idx="4">
                  <c:v>1.84</c:v>
                </c:pt>
                <c:pt idx="5">
                  <c:v>1.84</c:v>
                </c:pt>
                <c:pt idx="6">
                  <c:v>1.84</c:v>
                </c:pt>
                <c:pt idx="7">
                  <c:v>1.84</c:v>
                </c:pt>
                <c:pt idx="8">
                  <c:v>1.84</c:v>
                </c:pt>
                <c:pt idx="9">
                  <c:v>1.84</c:v>
                </c:pt>
                <c:pt idx="10">
                  <c:v>1.84</c:v>
                </c:pt>
                <c:pt idx="11">
                  <c:v>1.84</c:v>
                </c:pt>
                <c:pt idx="12">
                  <c:v>1.84</c:v>
                </c:pt>
                <c:pt idx="13">
                  <c:v>1.84</c:v>
                </c:pt>
                <c:pt idx="14">
                  <c:v>1.84</c:v>
                </c:pt>
                <c:pt idx="15">
                  <c:v>1.84</c:v>
                </c:pt>
                <c:pt idx="16">
                  <c:v>1.84</c:v>
                </c:pt>
                <c:pt idx="17">
                  <c:v>1.84</c:v>
                </c:pt>
                <c:pt idx="18">
                  <c:v>1.84</c:v>
                </c:pt>
                <c:pt idx="19">
                  <c:v>1.84</c:v>
                </c:pt>
                <c:pt idx="20">
                  <c:v>1.84</c:v>
                </c:pt>
                <c:pt idx="21">
                  <c:v>1.84</c:v>
                </c:pt>
                <c:pt idx="22">
                  <c:v>1.84</c:v>
                </c:pt>
                <c:pt idx="23">
                  <c:v>1.84</c:v>
                </c:pt>
                <c:pt idx="24">
                  <c:v>1.84</c:v>
                </c:pt>
                <c:pt idx="25">
                  <c:v>1.84</c:v>
                </c:pt>
                <c:pt idx="26">
                  <c:v>1.84</c:v>
                </c:pt>
                <c:pt idx="27">
                  <c:v>1.84</c:v>
                </c:pt>
                <c:pt idx="28">
                  <c:v>1.84</c:v>
                </c:pt>
                <c:pt idx="29">
                  <c:v>1.84</c:v>
                </c:pt>
                <c:pt idx="30">
                  <c:v>1.84</c:v>
                </c:pt>
                <c:pt idx="31">
                  <c:v>1.84</c:v>
                </c:pt>
                <c:pt idx="32">
                  <c:v>1.84</c:v>
                </c:pt>
                <c:pt idx="33">
                  <c:v>1.84</c:v>
                </c:pt>
                <c:pt idx="34">
                  <c:v>1.84</c:v>
                </c:pt>
                <c:pt idx="35">
                  <c:v>1.84</c:v>
                </c:pt>
                <c:pt idx="36">
                  <c:v>1.84</c:v>
                </c:pt>
                <c:pt idx="37">
                  <c:v>1.84</c:v>
                </c:pt>
                <c:pt idx="38">
                  <c:v>1.84</c:v>
                </c:pt>
                <c:pt idx="39">
                  <c:v>1.84</c:v>
                </c:pt>
                <c:pt idx="40">
                  <c:v>1.84</c:v>
                </c:pt>
                <c:pt idx="41">
                  <c:v>1.84</c:v>
                </c:pt>
                <c:pt idx="42">
                  <c:v>1.84</c:v>
                </c:pt>
                <c:pt idx="43">
                  <c:v>1.84</c:v>
                </c:pt>
                <c:pt idx="44">
                  <c:v>1.84</c:v>
                </c:pt>
                <c:pt idx="45">
                  <c:v>1.84</c:v>
                </c:pt>
                <c:pt idx="46">
                  <c:v>1.84</c:v>
                </c:pt>
                <c:pt idx="47">
                  <c:v>1.84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'G-O'!$V$3:$V$6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('G-O'!$V$34:$V$45,'G-O'!$V$47:$V$58,'G-O'!$V$60:$V$71,'G-O'!$V$73:$V$84)</c:f>
              <c:numCache>
                <c:formatCode>0.00</c:formatCode>
                <c:ptCount val="48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3.9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3.9</c:v>
                </c:pt>
                <c:pt idx="46">
                  <c:v>3.9</c:v>
                </c:pt>
                <c:pt idx="47">
                  <c:v>3.9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'G-O'!$W$3:$W$6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('G-O'!$B$34:$C$45,'G-O'!$B$47:$C$58,'G-O'!$B$60:$C$71,'G-O'!$B$73:$C$84)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('G-O'!$W$34:$W$45,'G-O'!$W$47:$W$58,'G-O'!$W$60:$W$71,'G-O'!$W$73:$W$84)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9552"/>
        <c:axId val="174606208"/>
      </c:lineChart>
      <c:catAx>
        <c:axId val="1745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606208"/>
        <c:crosses val="autoZero"/>
        <c:auto val="1"/>
        <c:lblAlgn val="ctr"/>
        <c:lblOffset val="100"/>
        <c:tickLblSkip val="1"/>
        <c:noMultiLvlLbl val="0"/>
      </c:catAx>
      <c:valAx>
        <c:axId val="174606208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97987751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599552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78502697949558331"/>
          <c:y val="0.13428997375328083"/>
          <c:w val="0.17148647028258523"/>
          <c:h val="0.2877645494313210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Tasa de Incidencia de Endometritis Asociadas a Partos Vaginales 
Obstetricia  , HOSPITAL ..................</a:t>
            </a:r>
          </a:p>
        </c:rich>
      </c:tx>
      <c:layout>
        <c:manualLayout>
          <c:xMode val="edge"/>
          <c:yMode val="edge"/>
          <c:x val="0.12856477477887518"/>
          <c:y val="1.2738162974383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10246449574914"/>
          <c:y val="0.29577505470820686"/>
          <c:w val="0.67687187246205438"/>
          <c:h val="0.30140886527407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'G-O'!$B$73:$B$84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'G-O'!$C$73:$C$84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'G-O'!$M$73:$M$84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37440"/>
        <c:axId val="174639360"/>
      </c:barChart>
      <c:lineChart>
        <c:grouping val="standard"/>
        <c:varyColors val="0"/>
        <c:ser>
          <c:idx val="13"/>
          <c:order val="1"/>
          <c:tx>
            <c:strRef>
              <c:f>'G-O'!$B$60:$B$71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'G-O'!$M$60:$M$71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37440"/>
        <c:axId val="174639360"/>
      </c:lineChart>
      <c:catAx>
        <c:axId val="1746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639360"/>
        <c:crosses val="autoZero"/>
        <c:auto val="1"/>
        <c:lblAlgn val="ctr"/>
        <c:lblOffset val="100"/>
        <c:tickMarkSkip val="1"/>
        <c:noMultiLvlLbl val="0"/>
      </c:catAx>
      <c:valAx>
        <c:axId val="174639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92828425351E-2"/>
              <c:y val="0.37977595457910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637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77" r="0.75000000000000477" t="1" header="0" footer="0"/>
    <c:pageSetup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GO-caso'!$B$18:$M$18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GO-caso'!$B$17:$M$17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GO-caso'!$B$16:$M$16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GO-caso'!$B$15:$M$15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52128"/>
        <c:axId val="174754048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 GO-caso'!$B$14:$M$14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4752128"/>
        <c:axId val="174754048"/>
      </c:barChart>
      <c:catAx>
        <c:axId val="17475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754048"/>
        <c:crosses val="autoZero"/>
        <c:auto val="0"/>
        <c:lblAlgn val="ctr"/>
        <c:lblOffset val="100"/>
        <c:tickMarkSkip val="1"/>
        <c:noMultiLvlLbl val="0"/>
      </c:catAx>
      <c:valAx>
        <c:axId val="17475404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752128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530222611062497"/>
          <c:y val="9.8192172472905834E-2"/>
          <c:w val="0.27766481967531842"/>
          <c:h val="0.3717321866132046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GO-caso'!$B$37:$M$37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42432"/>
        <c:axId val="168644608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 GO-caso'!$B$33:$M$33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GO-caso'!$B$29:$M$29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68642432"/>
        <c:axId val="168644608"/>
      </c:barChart>
      <c:catAx>
        <c:axId val="1686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44608"/>
        <c:crosses val="autoZero"/>
        <c:auto val="0"/>
        <c:lblAlgn val="ctr"/>
        <c:lblOffset val="100"/>
        <c:tickMarkSkip val="1"/>
        <c:noMultiLvlLbl val="0"/>
      </c:catAx>
      <c:valAx>
        <c:axId val="16864460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42432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777136191309418"/>
          <c:y val="8.8352074071921818E-2"/>
          <c:w val="0.27766481967531842"/>
          <c:h val="0.37173218661320473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GO-caso'!$B$56:$M$56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GO-caso'!$B$55:$M$55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GO-caso'!$B$54:$M$54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 GO-caso'!$B$4:$M$4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GO-caso'!$B$53:$M$53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80832"/>
        <c:axId val="174675456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 GO-caso'!$B$52:$M$52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 GO-caso'!$B$48:$M$48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68680832"/>
        <c:axId val="174675456"/>
      </c:barChart>
      <c:catAx>
        <c:axId val="1686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675456"/>
        <c:crosses val="autoZero"/>
        <c:auto val="0"/>
        <c:lblAlgn val="ctr"/>
        <c:lblOffset val="100"/>
        <c:tickMarkSkip val="1"/>
        <c:noMultiLvlLbl val="0"/>
      </c:catAx>
      <c:valAx>
        <c:axId val="174675456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 A   S  O  S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80832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74456148536988431"/>
          <c:y val="3.4231532866509769E-2"/>
          <c:w val="0.25050432584815785"/>
          <c:h val="0.37173218661320473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'C-GO-tasa'!$B$18:$M$18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'C-GO-tasa'!$B$17:$M$17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'C-GO-tasa'!$B$16:$M$16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'C-GO-tasa'!$B$15:$M$15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88160"/>
        <c:axId val="175390080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'C-GO-tasa'!$B$14:$M$14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5388160"/>
        <c:axId val="175390080"/>
      </c:barChart>
      <c:catAx>
        <c:axId val="1753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390080"/>
        <c:crosses val="autoZero"/>
        <c:auto val="0"/>
        <c:lblAlgn val="ctr"/>
        <c:lblOffset val="100"/>
        <c:tickMarkSkip val="1"/>
        <c:noMultiLvlLbl val="0"/>
      </c:catAx>
      <c:valAx>
        <c:axId val="175390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  X  1 0 0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388160"/>
        <c:crosses val="autoZero"/>
        <c:crossBetween val="between"/>
        <c:majorUnit val="1"/>
        <c:minorUnit val="1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530222611062497"/>
          <c:y val="9.8192172472905834E-2"/>
          <c:w val="0.27766481967531842"/>
          <c:h val="0.3717321866132046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'C-GO-tasa'!$B$37:$M$37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89376"/>
        <c:axId val="175191552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'C-GO-tasa'!$B$33:$M$33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'C-GO-tasa'!$B$29:$M$29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5189376"/>
        <c:axId val="175191552"/>
      </c:barChart>
      <c:catAx>
        <c:axId val="1751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191552"/>
        <c:crosses val="autoZero"/>
        <c:auto val="0"/>
        <c:lblAlgn val="ctr"/>
        <c:lblOffset val="100"/>
        <c:tickMarkSkip val="1"/>
        <c:noMultiLvlLbl val="0"/>
      </c:catAx>
      <c:valAx>
        <c:axId val="175191552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  X  1 0 0</a:t>
                </a:r>
              </a:p>
            </c:rich>
          </c:tx>
          <c:layout>
            <c:manualLayout>
              <c:xMode val="edge"/>
              <c:yMode val="edge"/>
              <c:x val="1.3408573928258966E-2"/>
              <c:y val="0.20838849018411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189376"/>
        <c:crosses val="autoZero"/>
        <c:crossBetween val="between"/>
        <c:majorUnit val="2"/>
        <c:min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12727753475260037"/>
          <c:y val="5.8831778868969793E-2"/>
          <c:w val="0.24062778263828136"/>
          <c:h val="0.3815722850141887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'C-GO-tasa'!$B$56:$M$56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'C-GO-tasa'!$B$55:$M$55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'C-GO-tasa'!$B$54:$M$54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'C-GO-tasa'!$B$4:$M$4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'C-GO-tasa'!$B$53:$M$53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09952"/>
        <c:axId val="175311872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'C-GO-tasa'!$B$52:$M$52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'C-GO-tasa'!$B$48:$M$48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75309952"/>
        <c:axId val="175311872"/>
      </c:barChart>
      <c:catAx>
        <c:axId val="1753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311872"/>
        <c:crosses val="autoZero"/>
        <c:auto val="0"/>
        <c:lblAlgn val="ctr"/>
        <c:lblOffset val="100"/>
        <c:tickMarkSkip val="1"/>
        <c:noMultiLvlLbl val="0"/>
      </c:catAx>
      <c:valAx>
        <c:axId val="175311872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  X  1 0 0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309952"/>
        <c:crosses val="autoZero"/>
        <c:crossBetween val="between"/>
        <c:majorUnit val="2"/>
        <c:min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7789481870321766"/>
          <c:y val="0.35895478009898207"/>
          <c:w val="0.25050432584815785"/>
          <c:h val="0.37173218661320473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Densidada de Incidencia de Infecciones al Tracto Urinario Asociado 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Cateter Urinario Permanente Servicio de Medicina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HOSPITAL ......................2005 - 2010</a:t>
            </a:r>
            <a:endParaRPr lang="es-PE"/>
          </a:p>
        </c:rich>
      </c:tx>
      <c:layout>
        <c:manualLayout>
          <c:xMode val="edge"/>
          <c:yMode val="edge"/>
          <c:x val="0.181864389307832"/>
          <c:y val="1.174215846781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5180358783483971"/>
          <c:w val="0.73961563315223966"/>
          <c:h val="0.61815140593051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'Med-Cir'!$F$5:$F$7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10472291774243E-2"/>
                  <c:y val="-2.580002448490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2624034696737E-3"/>
                  <c:y val="0.16027815684363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581406944607247E-3"/>
                  <c:y val="0.163258174602041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146254875417904E-3"/>
                  <c:y val="0.11473532466335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305437351586791E-3"/>
                  <c:y val="0.13524752547000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('Med-Cir'!$F$20,'Med-Cir'!$F$33,'Med-Cir'!$F$46,'Med-Cir'!$F$59,'Med-Cir'!$F$72,'Med-Cir'!$F$85)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37600"/>
        <c:axId val="142139776"/>
      </c:barChart>
      <c:lineChart>
        <c:grouping val="standard"/>
        <c:varyColors val="0"/>
        <c:ser>
          <c:idx val="2"/>
          <c:order val="2"/>
          <c:tx>
            <c:strRef>
              <c:f>'Med-Cir'!$H$5:$H$7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('Med-Cir'!$H$20,'Med-Cir'!$H$33,'Med-Cir'!$H$46,'Med-Cir'!$H$59,'Med-Cir'!$H$72,'Med-Cir'!$H$85)</c:f>
              <c:numCache>
                <c:formatCode>0.00</c:formatCode>
                <c:ptCount val="6"/>
                <c:pt idx="0">
                  <c:v>5.62</c:v>
                </c:pt>
                <c:pt idx="1">
                  <c:v>5.62</c:v>
                </c:pt>
                <c:pt idx="2">
                  <c:v>5.62</c:v>
                </c:pt>
                <c:pt idx="3">
                  <c:v>5.62</c:v>
                </c:pt>
                <c:pt idx="4">
                  <c:v>5.62</c:v>
                </c:pt>
                <c:pt idx="5">
                  <c:v>5.62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'Med-Cir'!$I$5:$I$7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('Med-Cir'!$I$20,'Med-Cir'!$I$33,'Med-Cir'!$I$46,'Med-Cir'!$I$59,'Med-Cir'!$I$72,'Med-Cir'!$I$85)</c:f>
              <c:numCache>
                <c:formatCode>0.00</c:formatCode>
                <c:ptCount val="6"/>
                <c:pt idx="0">
                  <c:v>29.2</c:v>
                </c:pt>
                <c:pt idx="1">
                  <c:v>29.2</c:v>
                </c:pt>
                <c:pt idx="2">
                  <c:v>29.2</c:v>
                </c:pt>
                <c:pt idx="3">
                  <c:v>29.2</c:v>
                </c:pt>
                <c:pt idx="4">
                  <c:v>29.2</c:v>
                </c:pt>
                <c:pt idx="5">
                  <c:v>29.2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'Med-Cir'!$G$5:$G$7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('Med-Cir'!$G$20,'Med-Cir'!$G$33,'Med-Cir'!$G$46,'Med-Cir'!$G$59,'Med-Cir'!$G$72,'Med-Cir'!$G$85)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'Med-Cir'!$J$5:$J$7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('Med-Cir'!$J$20,'Med-Cir'!$J$33,'Med-Cir'!$J$46,'Med-Cir'!$J$59,'Med-Cir'!$J$72,'Med-Cir'!$J$85)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137600"/>
        <c:axId val="142139776"/>
      </c:lineChart>
      <c:lineChart>
        <c:grouping val="standard"/>
        <c:varyColors val="0"/>
        <c:ser>
          <c:idx val="0"/>
          <c:order val="1"/>
          <c:tx>
            <c:strRef>
              <c:f>'Med-Cir'!$C$5:$C$7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('Med-Cir'!$C$20,'Med-Cir'!$C$33,'Med-Cir'!$C$46,'Med-Cir'!$C$59,'Med-Cir'!$C$72,'Med-Cir'!$C$85)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0.00">
                  <c:v>0</c:v>
                </c:pt>
                <c:pt idx="5" formatCode="General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141696"/>
        <c:axId val="142413824"/>
      </c:lineChart>
      <c:catAx>
        <c:axId val="1421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1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13977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197564050717226E-2"/>
              <c:y val="0.408451703438060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137600"/>
        <c:crosses val="autoZero"/>
        <c:crossBetween val="between"/>
        <c:majorUnit val="2"/>
      </c:valAx>
      <c:catAx>
        <c:axId val="14214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413824"/>
        <c:crosses val="autoZero"/>
        <c:auto val="0"/>
        <c:lblAlgn val="ctr"/>
        <c:lblOffset val="100"/>
        <c:noMultiLvlLbl val="0"/>
      </c:catAx>
      <c:valAx>
        <c:axId val="142413824"/>
        <c:scaling>
          <c:orientation val="minMax"/>
          <c:max val="10000"/>
        </c:scaling>
        <c:delete val="0"/>
        <c:axPos val="r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 </a:t>
                </a:r>
              </a:p>
            </c:rich>
          </c:tx>
          <c:layout>
            <c:manualLayout>
              <c:xMode val="edge"/>
              <c:yMode val="edge"/>
              <c:x val="0.95592771447375724"/>
              <c:y val="0.26449806397962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141696"/>
        <c:crosses val="max"/>
        <c:crossBetween val="between"/>
        <c:majorUnit val="1000"/>
        <c:minorUnit val="2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42009023796496"/>
          <c:y val="0.87473454432057374"/>
          <c:w val="0.66127237116508475"/>
          <c:h val="0.117376367558015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Infecciones al Tracto Urinario Asociado a Cateter Urinario Permanente Hospitalizacion Cirugia, HOSPIAL.........................2005 - 2010</a:t>
            </a:r>
          </a:p>
        </c:rich>
      </c:tx>
      <c:layout>
        <c:manualLayout>
          <c:xMode val="edge"/>
          <c:yMode val="edge"/>
          <c:x val="0.1722560975609756"/>
          <c:y val="3.225817227392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05413980969248"/>
          <c:y val="0.20821917808219179"/>
          <c:w val="0.60035947363539155"/>
          <c:h val="0.520547945205479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'Med-Cir'!$N$5:$N$7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945201971704757E-2"/>
                  <c:y val="-1.33495347311763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63427437424701E-3"/>
                  <c:y val="9.3320023084204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377248575635358E-3"/>
                  <c:y val="8.5253094704860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409768900838641E-3"/>
                  <c:y val="7.1909425322863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983867870174763E-4"/>
                  <c:y val="0.13554113222745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4489934572029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('Med-Cir'!$A$8,'Med-Cir'!$A$21,'Med-Cir'!$A$34,'Med-Cir'!$A$47,'Med-Cir'!$A$60)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('Med-Cir'!$N$20,'Med-Cir'!$N$33,'Med-Cir'!$N$46,'Med-Cir'!$N$59,'Med-Cir'!$N$72,'Med-Cir'!$N$85)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445568"/>
        <c:axId val="168776832"/>
      </c:barChart>
      <c:lineChart>
        <c:grouping val="standard"/>
        <c:varyColors val="0"/>
        <c:ser>
          <c:idx val="2"/>
          <c:order val="2"/>
          <c:tx>
            <c:strRef>
              <c:f>'Med-Cir'!$P$5:$P$7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('Med-Cir'!$P$20,'Med-Cir'!$P$33,'Med-Cir'!$P$46,'Med-Cir'!$P$59,'Med-Cir'!$P$72,'Med-Cir'!$P$85)</c:f>
              <c:numCache>
                <c:formatCode>0.00</c:formatCode>
                <c:ptCount val="6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'Med-Cir'!$Q$5:$Q$7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('Med-Cir'!$Q$20,'Med-Cir'!$Q$33,'Med-Cir'!$Q$46,'Med-Cir'!$Q$59,'Med-Cir'!$Q$72,'Med-Cir'!$Q$85)</c:f>
              <c:numCache>
                <c:formatCode>0.00</c:formatCode>
                <c:ptCount val="6"/>
                <c:pt idx="0">
                  <c:v>7.72</c:v>
                </c:pt>
                <c:pt idx="1">
                  <c:v>7.72</c:v>
                </c:pt>
                <c:pt idx="2">
                  <c:v>7.72</c:v>
                </c:pt>
                <c:pt idx="3">
                  <c:v>7.72</c:v>
                </c:pt>
                <c:pt idx="4">
                  <c:v>7.72</c:v>
                </c:pt>
                <c:pt idx="5">
                  <c:v>7.72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'Med-Cir'!$O$5:$O$7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('Med-Cir'!$O$20,'Med-Cir'!$O$33,'Med-Cir'!$O$46,'Med-Cir'!$O$59,'Med-Cir'!$O$72,'Med-Cir'!$O$85)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'Med-Cir'!$R$5:$R$7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('Med-Cir'!$R$20,'Med-Cir'!$R$33,'Med-Cir'!$R$46,'Med-Cir'!$R$59,'Med-Cir'!$R$72,'Med-Cir'!$R$85)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445568"/>
        <c:axId val="168776832"/>
      </c:lineChart>
      <c:lineChart>
        <c:grouping val="standard"/>
        <c:varyColors val="0"/>
        <c:ser>
          <c:idx val="0"/>
          <c:order val="1"/>
          <c:tx>
            <c:strRef>
              <c:f>'Med-Cir'!$K$5:$K$7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('Med-Cir'!$K$20,'Med-Cir'!$K$33,'Med-Cir'!$K$46,'Med-Cir'!$K$59,'Med-Cir'!$K$72,'Med-Cir'!$K$85)</c:f>
              <c:numCache>
                <c:formatCode>0</c:formatCode>
                <c:ptCount val="6"/>
                <c:pt idx="0" formatCode="0.0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778752"/>
        <c:axId val="173638400"/>
      </c:lineChart>
      <c:catAx>
        <c:axId val="1424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77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776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9.1463414634146336E-3"/>
              <c:y val="0.40092173705559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445568"/>
        <c:crosses val="autoZero"/>
        <c:crossBetween val="between"/>
      </c:valAx>
      <c:catAx>
        <c:axId val="16877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38400"/>
        <c:crosses val="autoZero"/>
        <c:auto val="0"/>
        <c:lblAlgn val="ctr"/>
        <c:lblOffset val="100"/>
        <c:noMultiLvlLbl val="0"/>
      </c:catAx>
      <c:valAx>
        <c:axId val="1736384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89024390243905"/>
              <c:y val="0.319193032689095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778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530183727034122E-2"/>
          <c:y val="0.86827392030541628"/>
          <c:w val="0.92591799500672178"/>
          <c:h val="0.123374135051300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Incidencia de Infecciones al Tracto Urinario Asociado a Cateter Urinario Permanente Hospitalizacion Medicina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Hospital ...............................,2009 - 2010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4820361846460586"/>
          <c:y val="2.6253058947341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74218024340819"/>
          <c:y val="0.55523255813953487"/>
          <c:w val="0.64921576614270793"/>
          <c:h val="2.0348837209302327E-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'Med-Cir'!$A$73:$A$84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"/>
              <c:pt idx="0">
                <c:v>2009</c:v>
              </c:pt>
              <c:pt idx="1">
                <c:v>2010</c:v>
              </c:pt>
            </c:numLit>
          </c:cat>
          <c:val>
            <c:numRef>
              <c:f>'Med-Cir'!$F$73:$F$84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39712"/>
        <c:axId val="142758272"/>
      </c:barChart>
      <c:lineChart>
        <c:grouping val="standard"/>
        <c:varyColors val="0"/>
        <c:ser>
          <c:idx val="1"/>
          <c:order val="0"/>
          <c:tx>
            <c:strRef>
              <c:f>'Med-Cir'!$A$60:$A$71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'Med-Cir'!$B$47:$B$58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'Med-Cir'!$F$60:$F$71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39712"/>
        <c:axId val="142758272"/>
      </c:lineChart>
      <c:catAx>
        <c:axId val="1427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758272"/>
        <c:crosses val="autoZero"/>
        <c:auto val="1"/>
        <c:lblAlgn val="ctr"/>
        <c:lblOffset val="100"/>
        <c:tickMarkSkip val="1"/>
        <c:noMultiLvlLbl val="0"/>
      </c:catAx>
      <c:valAx>
        <c:axId val="1427582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D.I.</a:t>
                </a:r>
              </a:p>
            </c:rich>
          </c:tx>
          <c:layout>
            <c:manualLayout>
              <c:xMode val="edge"/>
              <c:yMode val="edge"/>
              <c:x val="2.5449036971268799E-2"/>
              <c:y val="0.369928106812735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739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44" r="0.75000000000000344" t="1" header="0" footer="0"/>
    <c:pageSetup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IIH: Densidad Incidencia de Infecciones al Tracto Urinario Asociado a Cateter Urinario Permanente Hospitalizacion Cirugia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Hospital ...............................,2009 - 2010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20658682634730538"/>
          <c:y val="2.0991313730125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87343618768929"/>
          <c:y val="0.35277873475134208"/>
          <c:w val="0.71831047665059411"/>
          <c:h val="0.2833341019262747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'Med-Cir'!$A$73:$A$84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"/>
              <c:pt idx="0">
                <c:v>2009</c:v>
              </c:pt>
              <c:pt idx="1">
                <c:v>2010</c:v>
              </c:pt>
            </c:numLit>
          </c:cat>
          <c:val>
            <c:numRef>
              <c:f>'Med-Cir'!$N$73:$N$84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90016"/>
        <c:axId val="142870016"/>
      </c:barChart>
      <c:lineChart>
        <c:grouping val="standard"/>
        <c:varyColors val="0"/>
        <c:ser>
          <c:idx val="1"/>
          <c:order val="0"/>
          <c:tx>
            <c:strRef>
              <c:f>'Med-Cir'!$A$60:$A$71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'Med-Cir'!$B$47:$B$58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'Med-Cir'!$N$60:$N$71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90016"/>
        <c:axId val="142870016"/>
      </c:lineChart>
      <c:catAx>
        <c:axId val="1427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870016"/>
        <c:crosses val="autoZero"/>
        <c:auto val="1"/>
        <c:lblAlgn val="ctr"/>
        <c:lblOffset val="100"/>
        <c:tickMarkSkip val="1"/>
        <c:noMultiLvlLbl val="0"/>
      </c:catAx>
      <c:valAx>
        <c:axId val="14287001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2.5449101796407185E-2"/>
              <c:y val="0.37704957780970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790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44" r="0.75000000000000344" t="1" header="0" footer="0"/>
    <c:pageSetup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Densidada de Incidencia de Infecciones al Tracto Urinario Asociado a Cateter Urinario Permanente Servicio de Medicina , HOSPITAL......................,2007 - 2010</a:t>
            </a:r>
          </a:p>
        </c:rich>
      </c:tx>
      <c:layout>
        <c:manualLayout>
          <c:xMode val="edge"/>
          <c:yMode val="edge"/>
          <c:x val="0.1368422218990436"/>
          <c:y val="3.0373916828235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5433652601955"/>
          <c:y val="0.18165414163118923"/>
          <c:w val="0.87348246238613547"/>
          <c:h val="0.6315974770561348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('Med-Cir'!$F$34:$F$45,'Med-Cir'!$F$47:$F$58,'Med-Cir'!$F$60:$F$71,'Med-Cir'!$F$73:$F$84)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926976"/>
        <c:axId val="142929280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('Med-Cir'!$G$34:$G$45,'Med-Cir'!$G$47:$G$58,'Med-Cir'!$G$60:$G$71,'Med-Cir'!$G$73:$G$84)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prom nac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('Med-Cir'!$H$34:$H$45,'Med-Cir'!$H$47:$H$58,'Med-Cir'!$H$60:$H$71,'Med-Cir'!$H$73:$H$84)</c:f>
              <c:numCache>
                <c:formatCode>0.00</c:formatCode>
                <c:ptCount val="48"/>
                <c:pt idx="0">
                  <c:v>5.62</c:v>
                </c:pt>
                <c:pt idx="1">
                  <c:v>5.62</c:v>
                </c:pt>
                <c:pt idx="2">
                  <c:v>5.62</c:v>
                </c:pt>
                <c:pt idx="3">
                  <c:v>5.62</c:v>
                </c:pt>
                <c:pt idx="4">
                  <c:v>5.62</c:v>
                </c:pt>
                <c:pt idx="5">
                  <c:v>5.62</c:v>
                </c:pt>
                <c:pt idx="6">
                  <c:v>5.62</c:v>
                </c:pt>
                <c:pt idx="7">
                  <c:v>5.62</c:v>
                </c:pt>
                <c:pt idx="8">
                  <c:v>5.62</c:v>
                </c:pt>
                <c:pt idx="9">
                  <c:v>5.62</c:v>
                </c:pt>
                <c:pt idx="10">
                  <c:v>5.62</c:v>
                </c:pt>
                <c:pt idx="11">
                  <c:v>5.62</c:v>
                </c:pt>
                <c:pt idx="12">
                  <c:v>5.62</c:v>
                </c:pt>
                <c:pt idx="13">
                  <c:v>5.62</c:v>
                </c:pt>
                <c:pt idx="14">
                  <c:v>5.62</c:v>
                </c:pt>
                <c:pt idx="15">
                  <c:v>5.62</c:v>
                </c:pt>
                <c:pt idx="16">
                  <c:v>5.62</c:v>
                </c:pt>
                <c:pt idx="17">
                  <c:v>5.62</c:v>
                </c:pt>
                <c:pt idx="18">
                  <c:v>5.62</c:v>
                </c:pt>
                <c:pt idx="19">
                  <c:v>5.62</c:v>
                </c:pt>
                <c:pt idx="20">
                  <c:v>5.62</c:v>
                </c:pt>
                <c:pt idx="21">
                  <c:v>5.62</c:v>
                </c:pt>
                <c:pt idx="22">
                  <c:v>5.62</c:v>
                </c:pt>
                <c:pt idx="23">
                  <c:v>5.62</c:v>
                </c:pt>
                <c:pt idx="24">
                  <c:v>5.62</c:v>
                </c:pt>
                <c:pt idx="25">
                  <c:v>5.62</c:v>
                </c:pt>
                <c:pt idx="26">
                  <c:v>5.62</c:v>
                </c:pt>
                <c:pt idx="27">
                  <c:v>5.62</c:v>
                </c:pt>
                <c:pt idx="28">
                  <c:v>5.62</c:v>
                </c:pt>
                <c:pt idx="29">
                  <c:v>5.62</c:v>
                </c:pt>
                <c:pt idx="30">
                  <c:v>5.62</c:v>
                </c:pt>
                <c:pt idx="31">
                  <c:v>5.62</c:v>
                </c:pt>
                <c:pt idx="32">
                  <c:v>5.62</c:v>
                </c:pt>
                <c:pt idx="33">
                  <c:v>5.62</c:v>
                </c:pt>
                <c:pt idx="34">
                  <c:v>5.62</c:v>
                </c:pt>
                <c:pt idx="35">
                  <c:v>5.62</c:v>
                </c:pt>
                <c:pt idx="36">
                  <c:v>5.62</c:v>
                </c:pt>
                <c:pt idx="37">
                  <c:v>5.62</c:v>
                </c:pt>
                <c:pt idx="38">
                  <c:v>5.62</c:v>
                </c:pt>
                <c:pt idx="39">
                  <c:v>5.62</c:v>
                </c:pt>
                <c:pt idx="40">
                  <c:v>5.62</c:v>
                </c:pt>
                <c:pt idx="41">
                  <c:v>5.62</c:v>
                </c:pt>
                <c:pt idx="42">
                  <c:v>5.62</c:v>
                </c:pt>
                <c:pt idx="43">
                  <c:v>5.62</c:v>
                </c:pt>
                <c:pt idx="44">
                  <c:v>5.62</c:v>
                </c:pt>
                <c:pt idx="45">
                  <c:v>5.62</c:v>
                </c:pt>
                <c:pt idx="46">
                  <c:v>5.62</c:v>
                </c:pt>
                <c:pt idx="47">
                  <c:v>5.62</c:v>
                </c:pt>
              </c:numCache>
            </c:numRef>
          </c:val>
          <c:smooth val="0"/>
        </c:ser>
        <c:ser>
          <c:idx val="3"/>
          <c:order val="3"/>
          <c:tx>
            <c:v>prom nac categ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('Med-Cir'!$I$34:$I$45,'Med-Cir'!$I$47:$I$58,'Med-Cir'!$I$60:$I$71,'Med-Cir'!$I$73:$I$84)</c:f>
              <c:numCache>
                <c:formatCode>0.00</c:formatCode>
                <c:ptCount val="48"/>
                <c:pt idx="0">
                  <c:v>29.2</c:v>
                </c:pt>
                <c:pt idx="1">
                  <c:v>29.2</c:v>
                </c:pt>
                <c:pt idx="2">
                  <c:v>29.2</c:v>
                </c:pt>
                <c:pt idx="3">
                  <c:v>29.2</c:v>
                </c:pt>
                <c:pt idx="4">
                  <c:v>29.2</c:v>
                </c:pt>
                <c:pt idx="5">
                  <c:v>29.2</c:v>
                </c:pt>
                <c:pt idx="6">
                  <c:v>29.2</c:v>
                </c:pt>
                <c:pt idx="7">
                  <c:v>29.2</c:v>
                </c:pt>
                <c:pt idx="8">
                  <c:v>29.2</c:v>
                </c:pt>
                <c:pt idx="9">
                  <c:v>29.2</c:v>
                </c:pt>
                <c:pt idx="10">
                  <c:v>29.2</c:v>
                </c:pt>
                <c:pt idx="11">
                  <c:v>29.2</c:v>
                </c:pt>
                <c:pt idx="12">
                  <c:v>29.2</c:v>
                </c:pt>
                <c:pt idx="13">
                  <c:v>29.2</c:v>
                </c:pt>
                <c:pt idx="14">
                  <c:v>29.2</c:v>
                </c:pt>
                <c:pt idx="15">
                  <c:v>29.2</c:v>
                </c:pt>
                <c:pt idx="16">
                  <c:v>29.2</c:v>
                </c:pt>
                <c:pt idx="17">
                  <c:v>29.2</c:v>
                </c:pt>
                <c:pt idx="18">
                  <c:v>29.2</c:v>
                </c:pt>
                <c:pt idx="19">
                  <c:v>29.2</c:v>
                </c:pt>
                <c:pt idx="20">
                  <c:v>29.2</c:v>
                </c:pt>
                <c:pt idx="21">
                  <c:v>29.2</c:v>
                </c:pt>
                <c:pt idx="22">
                  <c:v>29.2</c:v>
                </c:pt>
                <c:pt idx="23">
                  <c:v>29.2</c:v>
                </c:pt>
                <c:pt idx="24">
                  <c:v>29.2</c:v>
                </c:pt>
                <c:pt idx="25">
                  <c:v>29.2</c:v>
                </c:pt>
                <c:pt idx="26">
                  <c:v>29.2</c:v>
                </c:pt>
                <c:pt idx="27">
                  <c:v>29.2</c:v>
                </c:pt>
                <c:pt idx="28">
                  <c:v>29.2</c:v>
                </c:pt>
                <c:pt idx="29">
                  <c:v>29.2</c:v>
                </c:pt>
                <c:pt idx="30">
                  <c:v>29.2</c:v>
                </c:pt>
                <c:pt idx="31">
                  <c:v>29.2</c:v>
                </c:pt>
                <c:pt idx="32">
                  <c:v>29.2</c:v>
                </c:pt>
                <c:pt idx="33">
                  <c:v>29.2</c:v>
                </c:pt>
                <c:pt idx="34">
                  <c:v>29.2</c:v>
                </c:pt>
                <c:pt idx="35">
                  <c:v>29.2</c:v>
                </c:pt>
                <c:pt idx="36">
                  <c:v>29.2</c:v>
                </c:pt>
                <c:pt idx="37">
                  <c:v>29.2</c:v>
                </c:pt>
                <c:pt idx="38">
                  <c:v>29.2</c:v>
                </c:pt>
                <c:pt idx="39">
                  <c:v>29.2</c:v>
                </c:pt>
                <c:pt idx="40">
                  <c:v>29.2</c:v>
                </c:pt>
                <c:pt idx="41">
                  <c:v>29.2</c:v>
                </c:pt>
                <c:pt idx="42">
                  <c:v>29.2</c:v>
                </c:pt>
                <c:pt idx="43">
                  <c:v>29.2</c:v>
                </c:pt>
                <c:pt idx="44">
                  <c:v>29.2</c:v>
                </c:pt>
                <c:pt idx="45">
                  <c:v>29.2</c:v>
                </c:pt>
                <c:pt idx="46">
                  <c:v>29.2</c:v>
                </c:pt>
                <c:pt idx="47">
                  <c:v>29.2</c:v>
                </c:pt>
              </c:numCache>
            </c:numRef>
          </c:val>
          <c:smooth val="0"/>
        </c:ser>
        <c:ser>
          <c:idx val="2"/>
          <c:order val="4"/>
          <c:tx>
            <c:v>lim sup IC 99%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('Med-Cir'!$J$34:$J$45,'Med-Cir'!$J$47:$J$58,'Med-Cir'!$J$60:$J$71,'Med-Cir'!$J$73:$J$84)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6976"/>
        <c:axId val="142929280"/>
      </c:lineChart>
      <c:catAx>
        <c:axId val="1429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929280"/>
        <c:crosses val="autoZero"/>
        <c:auto val="1"/>
        <c:lblAlgn val="ctr"/>
        <c:lblOffset val="100"/>
        <c:noMultiLvlLbl val="0"/>
      </c:catAx>
      <c:valAx>
        <c:axId val="14292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92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2816432246758"/>
          <c:y val="0.27667339321278311"/>
          <c:w val="0.22757899985456964"/>
          <c:h val="0.30462021393054511"/>
        </c:manualLayout>
      </c:layout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IIH: Infecciones al Tracto Urinario Asociado a Cateter Urinario Permanente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Servicio de Cirugia , HOSPITAL....................2007- 2010</a:t>
            </a:r>
            <a:endParaRPr lang="es-PE"/>
          </a:p>
        </c:rich>
      </c:tx>
      <c:layout>
        <c:manualLayout>
          <c:xMode val="edge"/>
          <c:yMode val="edge"/>
          <c:x val="0.1334215389522809"/>
          <c:y val="3.0162465389766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78344256497761E-2"/>
          <c:y val="0.18776763678544953"/>
          <c:w val="0.88416455215886303"/>
          <c:h val="0.58442676949471173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('Med-Cir'!$N$34:$N$45,'Med-Cir'!$N$47:$N$58,'Med-Cir'!$N$60:$N$71,'Med-Cir'!$N$73:$N$84)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529664"/>
        <c:axId val="142531968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('Med-Cir'!$O$34:$O$45,'Med-Cir'!$O$47:$O$58,'Med-Cir'!$O$60:$O$71,'Med-Cir'!$O$73:$O$84)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prom nac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('Med-Cir'!$P$34:$P$45,'Med-Cir'!$P$47:$P$58,'Med-Cir'!$P$60:$P$71,'Med-Cir'!$P$73:$P$84)</c:f>
              <c:numCache>
                <c:formatCode>0.00</c:formatCode>
                <c:ptCount val="48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0.93</c:v>
                </c:pt>
                <c:pt idx="27">
                  <c:v>0.93</c:v>
                </c:pt>
                <c:pt idx="28">
                  <c:v>0.93</c:v>
                </c:pt>
                <c:pt idx="29">
                  <c:v>0.93</c:v>
                </c:pt>
                <c:pt idx="30">
                  <c:v>0.93</c:v>
                </c:pt>
                <c:pt idx="31">
                  <c:v>0.93</c:v>
                </c:pt>
                <c:pt idx="32">
                  <c:v>0.93</c:v>
                </c:pt>
                <c:pt idx="33">
                  <c:v>0.93</c:v>
                </c:pt>
                <c:pt idx="34">
                  <c:v>0.93</c:v>
                </c:pt>
                <c:pt idx="35">
                  <c:v>0.93</c:v>
                </c:pt>
                <c:pt idx="36">
                  <c:v>0.93</c:v>
                </c:pt>
                <c:pt idx="37">
                  <c:v>0.93</c:v>
                </c:pt>
                <c:pt idx="38">
                  <c:v>0.93</c:v>
                </c:pt>
                <c:pt idx="39">
                  <c:v>0.93</c:v>
                </c:pt>
                <c:pt idx="40">
                  <c:v>0.93</c:v>
                </c:pt>
                <c:pt idx="41">
                  <c:v>0.93</c:v>
                </c:pt>
                <c:pt idx="42">
                  <c:v>0.93</c:v>
                </c:pt>
                <c:pt idx="43">
                  <c:v>0.93</c:v>
                </c:pt>
                <c:pt idx="44">
                  <c:v>0.93</c:v>
                </c:pt>
                <c:pt idx="45">
                  <c:v>0.93</c:v>
                </c:pt>
                <c:pt idx="46">
                  <c:v>0.93</c:v>
                </c:pt>
                <c:pt idx="47">
                  <c:v>0.93</c:v>
                </c:pt>
              </c:numCache>
            </c:numRef>
          </c:val>
          <c:smooth val="0"/>
        </c:ser>
        <c:ser>
          <c:idx val="3"/>
          <c:order val="3"/>
          <c:tx>
            <c:v>prom nac categ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('Med-Cir'!$Q$34:$Q$45,'Med-Cir'!$Q$47:$Q$58,'Med-Cir'!$Q$60:$Q$71,'Med-Cir'!$Q$73:$Q$84)</c:f>
              <c:numCache>
                <c:formatCode>0.00</c:formatCode>
                <c:ptCount val="48"/>
                <c:pt idx="0">
                  <c:v>7.72</c:v>
                </c:pt>
                <c:pt idx="1">
                  <c:v>7.72</c:v>
                </c:pt>
                <c:pt idx="2">
                  <c:v>7.72</c:v>
                </c:pt>
                <c:pt idx="3">
                  <c:v>7.72</c:v>
                </c:pt>
                <c:pt idx="4">
                  <c:v>7.72</c:v>
                </c:pt>
                <c:pt idx="5">
                  <c:v>7.72</c:v>
                </c:pt>
                <c:pt idx="6">
                  <c:v>7.72</c:v>
                </c:pt>
                <c:pt idx="7">
                  <c:v>7.72</c:v>
                </c:pt>
                <c:pt idx="8">
                  <c:v>7.72</c:v>
                </c:pt>
                <c:pt idx="9">
                  <c:v>7.72</c:v>
                </c:pt>
                <c:pt idx="10">
                  <c:v>7.72</c:v>
                </c:pt>
                <c:pt idx="11">
                  <c:v>7.72</c:v>
                </c:pt>
                <c:pt idx="12">
                  <c:v>7.72</c:v>
                </c:pt>
                <c:pt idx="13">
                  <c:v>7.72</c:v>
                </c:pt>
                <c:pt idx="14">
                  <c:v>7.72</c:v>
                </c:pt>
                <c:pt idx="15">
                  <c:v>7.72</c:v>
                </c:pt>
                <c:pt idx="16">
                  <c:v>7.72</c:v>
                </c:pt>
                <c:pt idx="17">
                  <c:v>7.72</c:v>
                </c:pt>
                <c:pt idx="18">
                  <c:v>7.72</c:v>
                </c:pt>
                <c:pt idx="19">
                  <c:v>7.72</c:v>
                </c:pt>
                <c:pt idx="20">
                  <c:v>7.72</c:v>
                </c:pt>
                <c:pt idx="21">
                  <c:v>7.72</c:v>
                </c:pt>
                <c:pt idx="22">
                  <c:v>7.72</c:v>
                </c:pt>
                <c:pt idx="23">
                  <c:v>7.72</c:v>
                </c:pt>
                <c:pt idx="24">
                  <c:v>7.72</c:v>
                </c:pt>
                <c:pt idx="25">
                  <c:v>7.72</c:v>
                </c:pt>
                <c:pt idx="26">
                  <c:v>7.72</c:v>
                </c:pt>
                <c:pt idx="27">
                  <c:v>7.72</c:v>
                </c:pt>
                <c:pt idx="28">
                  <c:v>7.72</c:v>
                </c:pt>
                <c:pt idx="29">
                  <c:v>7.72</c:v>
                </c:pt>
                <c:pt idx="30">
                  <c:v>7.72</c:v>
                </c:pt>
                <c:pt idx="31">
                  <c:v>7.72</c:v>
                </c:pt>
                <c:pt idx="32">
                  <c:v>7.72</c:v>
                </c:pt>
                <c:pt idx="33">
                  <c:v>7.72</c:v>
                </c:pt>
                <c:pt idx="34">
                  <c:v>7.72</c:v>
                </c:pt>
                <c:pt idx="35">
                  <c:v>7.72</c:v>
                </c:pt>
                <c:pt idx="36">
                  <c:v>7.72</c:v>
                </c:pt>
                <c:pt idx="37">
                  <c:v>7.72</c:v>
                </c:pt>
                <c:pt idx="38">
                  <c:v>7.72</c:v>
                </c:pt>
                <c:pt idx="39">
                  <c:v>7.72</c:v>
                </c:pt>
                <c:pt idx="40">
                  <c:v>7.72</c:v>
                </c:pt>
                <c:pt idx="41">
                  <c:v>7.72</c:v>
                </c:pt>
                <c:pt idx="42">
                  <c:v>7.72</c:v>
                </c:pt>
                <c:pt idx="43">
                  <c:v>7.72</c:v>
                </c:pt>
                <c:pt idx="44">
                  <c:v>7.72</c:v>
                </c:pt>
                <c:pt idx="45">
                  <c:v>7.72</c:v>
                </c:pt>
                <c:pt idx="46">
                  <c:v>7.72</c:v>
                </c:pt>
                <c:pt idx="47">
                  <c:v>7.72</c:v>
                </c:pt>
              </c:numCache>
            </c:numRef>
          </c:val>
          <c:smooth val="0"/>
        </c:ser>
        <c:ser>
          <c:idx val="2"/>
          <c:order val="4"/>
          <c:tx>
            <c:v>lim sup IC 99%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('Med-Cir'!$R$34:$R$45,'Med-Cir'!$R$47:$R$58,'Med-Cir'!$R$60:$R$71,'Med-Cir'!$R$73:$R$84)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29664"/>
        <c:axId val="142531968"/>
      </c:lineChart>
      <c:catAx>
        <c:axId val="142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531968"/>
        <c:crosses val="autoZero"/>
        <c:auto val="1"/>
        <c:lblAlgn val="ctr"/>
        <c:lblOffset val="100"/>
        <c:noMultiLvlLbl val="0"/>
      </c:catAx>
      <c:valAx>
        <c:axId val="142531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6.6050198150594455E-3"/>
              <c:y val="0.248259848525799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52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42952738569501"/>
          <c:y val="0.12909013375616377"/>
          <c:w val="0.23392698766022813"/>
          <c:h val="0.19011465672054148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Infeccion de Herida Operatoria a Colestomia en Cirugia                                                                        HOSPITAL....................2007- 2010</a:t>
            </a:r>
          </a:p>
        </c:rich>
      </c:tx>
      <c:layout>
        <c:manualLayout>
          <c:xMode val="edge"/>
          <c:yMode val="edge"/>
          <c:x val="0.28410042043036343"/>
          <c:y val="3.01623591168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013900221565"/>
          <c:y val="0.17865429234338748"/>
          <c:w val="0.8731841827734006"/>
          <c:h val="0.6403712296983833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('Med-Cir'!$U$34:$U$45,'Med-Cir'!$U$47:$U$58,'Med-Cir'!$U$60:$U$71,'Med-Cir'!$U$73:$U$84)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591104"/>
        <c:axId val="142593408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('Med-Cir'!$V$34:$V$45,'Med-Cir'!$V$47:$V$58,'Med-Cir'!$V$60:$V$71,'Med-Cir'!$V$73:$V$84)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prom nac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('Med-Cir'!$W$34:$W$45,'Med-Cir'!$W$47:$W$58,'Med-Cir'!$W$60:$W$71,'Med-Cir'!$W$73:$W$84)</c:f>
              <c:numCache>
                <c:formatCode>0.00</c:formatCode>
                <c:ptCount val="48"/>
                <c:pt idx="0">
                  <c:v>1.04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1.04</c:v>
                </c:pt>
                <c:pt idx="5">
                  <c:v>1.04</c:v>
                </c:pt>
                <c:pt idx="6">
                  <c:v>1.04</c:v>
                </c:pt>
                <c:pt idx="7">
                  <c:v>1.04</c:v>
                </c:pt>
                <c:pt idx="8">
                  <c:v>1.04</c:v>
                </c:pt>
                <c:pt idx="9">
                  <c:v>1.04</c:v>
                </c:pt>
                <c:pt idx="10">
                  <c:v>1.04</c:v>
                </c:pt>
                <c:pt idx="11">
                  <c:v>1.04</c:v>
                </c:pt>
                <c:pt idx="12">
                  <c:v>1.04</c:v>
                </c:pt>
                <c:pt idx="13">
                  <c:v>1.04</c:v>
                </c:pt>
                <c:pt idx="14">
                  <c:v>1.04</c:v>
                </c:pt>
                <c:pt idx="15">
                  <c:v>1.04</c:v>
                </c:pt>
                <c:pt idx="16">
                  <c:v>1.04</c:v>
                </c:pt>
                <c:pt idx="17">
                  <c:v>1.04</c:v>
                </c:pt>
                <c:pt idx="18">
                  <c:v>1.04</c:v>
                </c:pt>
                <c:pt idx="19">
                  <c:v>1.04</c:v>
                </c:pt>
                <c:pt idx="20">
                  <c:v>1.04</c:v>
                </c:pt>
                <c:pt idx="21">
                  <c:v>1.04</c:v>
                </c:pt>
                <c:pt idx="22">
                  <c:v>1.04</c:v>
                </c:pt>
                <c:pt idx="23">
                  <c:v>1.04</c:v>
                </c:pt>
                <c:pt idx="24">
                  <c:v>1.04</c:v>
                </c:pt>
                <c:pt idx="25">
                  <c:v>1.04</c:v>
                </c:pt>
                <c:pt idx="26">
                  <c:v>1.04</c:v>
                </c:pt>
                <c:pt idx="27">
                  <c:v>1.04</c:v>
                </c:pt>
                <c:pt idx="28">
                  <c:v>1.04</c:v>
                </c:pt>
                <c:pt idx="29">
                  <c:v>1.04</c:v>
                </c:pt>
                <c:pt idx="30">
                  <c:v>1.04</c:v>
                </c:pt>
                <c:pt idx="31">
                  <c:v>1.04</c:v>
                </c:pt>
                <c:pt idx="32">
                  <c:v>1.04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1.04</c:v>
                </c:pt>
                <c:pt idx="37">
                  <c:v>1.04</c:v>
                </c:pt>
                <c:pt idx="38">
                  <c:v>1.04</c:v>
                </c:pt>
                <c:pt idx="39">
                  <c:v>1.04</c:v>
                </c:pt>
                <c:pt idx="40">
                  <c:v>1.04</c:v>
                </c:pt>
                <c:pt idx="41">
                  <c:v>1.04</c:v>
                </c:pt>
                <c:pt idx="42">
                  <c:v>1.04</c:v>
                </c:pt>
                <c:pt idx="43">
                  <c:v>1.04</c:v>
                </c:pt>
                <c:pt idx="44">
                  <c:v>1.04</c:v>
                </c:pt>
                <c:pt idx="45">
                  <c:v>1.04</c:v>
                </c:pt>
                <c:pt idx="46">
                  <c:v>1.04</c:v>
                </c:pt>
                <c:pt idx="47">
                  <c:v>1.04</c:v>
                </c:pt>
              </c:numCache>
            </c:numRef>
          </c:val>
          <c:smooth val="0"/>
        </c:ser>
        <c:ser>
          <c:idx val="3"/>
          <c:order val="3"/>
          <c:tx>
            <c:v>prom nac categ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('Med-Cir'!$X$34:$X$45,'Med-Cir'!$X$47:$X$58,'Med-Cir'!$X$60:$X$71,'Med-Cir'!$X$73:$X$84)</c:f>
              <c:numCache>
                <c:formatCode>0.00</c:formatCode>
                <c:ptCount val="48"/>
                <c:pt idx="0">
                  <c:v>5.47</c:v>
                </c:pt>
                <c:pt idx="1">
                  <c:v>5.47</c:v>
                </c:pt>
                <c:pt idx="2">
                  <c:v>5.47</c:v>
                </c:pt>
                <c:pt idx="3">
                  <c:v>5.47</c:v>
                </c:pt>
                <c:pt idx="4">
                  <c:v>5.47</c:v>
                </c:pt>
                <c:pt idx="5">
                  <c:v>5.47</c:v>
                </c:pt>
                <c:pt idx="6">
                  <c:v>5.47</c:v>
                </c:pt>
                <c:pt idx="7">
                  <c:v>5.47</c:v>
                </c:pt>
                <c:pt idx="8">
                  <c:v>5.47</c:v>
                </c:pt>
                <c:pt idx="9">
                  <c:v>5.47</c:v>
                </c:pt>
                <c:pt idx="10">
                  <c:v>5.47</c:v>
                </c:pt>
                <c:pt idx="11">
                  <c:v>5.47</c:v>
                </c:pt>
                <c:pt idx="12">
                  <c:v>5.47</c:v>
                </c:pt>
                <c:pt idx="13">
                  <c:v>5.47</c:v>
                </c:pt>
                <c:pt idx="14">
                  <c:v>5.47</c:v>
                </c:pt>
                <c:pt idx="15">
                  <c:v>5.47</c:v>
                </c:pt>
                <c:pt idx="16">
                  <c:v>5.47</c:v>
                </c:pt>
                <c:pt idx="17">
                  <c:v>5.47</c:v>
                </c:pt>
                <c:pt idx="18">
                  <c:v>5.47</c:v>
                </c:pt>
                <c:pt idx="19">
                  <c:v>5.47</c:v>
                </c:pt>
                <c:pt idx="20">
                  <c:v>5.47</c:v>
                </c:pt>
                <c:pt idx="21">
                  <c:v>5.47</c:v>
                </c:pt>
                <c:pt idx="22">
                  <c:v>5.47</c:v>
                </c:pt>
                <c:pt idx="23">
                  <c:v>5.47</c:v>
                </c:pt>
                <c:pt idx="24">
                  <c:v>5.47</c:v>
                </c:pt>
                <c:pt idx="25">
                  <c:v>5.47</c:v>
                </c:pt>
                <c:pt idx="26">
                  <c:v>5.47</c:v>
                </c:pt>
                <c:pt idx="27">
                  <c:v>5.47</c:v>
                </c:pt>
                <c:pt idx="28">
                  <c:v>5.47</c:v>
                </c:pt>
                <c:pt idx="29">
                  <c:v>5.47</c:v>
                </c:pt>
                <c:pt idx="30">
                  <c:v>5.47</c:v>
                </c:pt>
                <c:pt idx="31">
                  <c:v>5.47</c:v>
                </c:pt>
                <c:pt idx="32">
                  <c:v>5.47</c:v>
                </c:pt>
                <c:pt idx="33">
                  <c:v>5.47</c:v>
                </c:pt>
                <c:pt idx="34">
                  <c:v>5.47</c:v>
                </c:pt>
                <c:pt idx="35">
                  <c:v>5.47</c:v>
                </c:pt>
                <c:pt idx="36">
                  <c:v>5.47</c:v>
                </c:pt>
                <c:pt idx="37">
                  <c:v>5.47</c:v>
                </c:pt>
                <c:pt idx="38">
                  <c:v>5.47</c:v>
                </c:pt>
                <c:pt idx="39">
                  <c:v>5.47</c:v>
                </c:pt>
                <c:pt idx="40">
                  <c:v>5.47</c:v>
                </c:pt>
                <c:pt idx="41">
                  <c:v>5.47</c:v>
                </c:pt>
                <c:pt idx="42">
                  <c:v>5.47</c:v>
                </c:pt>
                <c:pt idx="43">
                  <c:v>5.47</c:v>
                </c:pt>
                <c:pt idx="44">
                  <c:v>5.47</c:v>
                </c:pt>
                <c:pt idx="45">
                  <c:v>5.47</c:v>
                </c:pt>
                <c:pt idx="46">
                  <c:v>5.47</c:v>
                </c:pt>
                <c:pt idx="47">
                  <c:v>5.47</c:v>
                </c:pt>
              </c:numCache>
            </c:numRef>
          </c:val>
          <c:smooth val="0"/>
        </c:ser>
        <c:ser>
          <c:idx val="2"/>
          <c:order val="4"/>
          <c:tx>
            <c:v>lim sup IC 99%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('Med-Cir'!$Y$34:$Y$45,'Med-Cir'!$Y$47:$Y$58,'Med-Cir'!$Y$60:$Y$71,'Med-Cir'!$Y$73:$Y$84)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91104"/>
        <c:axId val="142593408"/>
      </c:lineChart>
      <c:catAx>
        <c:axId val="1425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593408"/>
        <c:crosses val="autoZero"/>
        <c:auto val="1"/>
        <c:lblAlgn val="ctr"/>
        <c:lblOffset val="100"/>
        <c:noMultiLvlLbl val="0"/>
      </c:catAx>
      <c:valAx>
        <c:axId val="14259340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 pac-dia</a:t>
                </a:r>
              </a:p>
            </c:rich>
          </c:tx>
          <c:layout>
            <c:manualLayout>
              <c:xMode val="edge"/>
              <c:yMode val="edge"/>
              <c:x val="6.6050679276128598E-3"/>
              <c:y val="0.248260120426123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591104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4604060826168084"/>
          <c:y val="0.20275485564304463"/>
          <c:w val="0.23248095302147676"/>
          <c:h val="0.2317198703103288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IIH: Infeccion de Herida Operatoria a Hernioplastía  inguinal en Cirugia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HOSPITAL, ............................., 2007 - 2010</a:t>
            </a:r>
            <a:endParaRPr lang="es-PE"/>
          </a:p>
        </c:rich>
      </c:tx>
      <c:layout>
        <c:manualLayout>
          <c:xMode val="edge"/>
          <c:yMode val="edge"/>
          <c:x val="0.13342147218335107"/>
          <c:y val="3.0162558351534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3236074270557E-2"/>
          <c:y val="0.14187643020594964"/>
          <c:w val="0.88196342168104258"/>
          <c:h val="0.63386727688787481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('Med-Cir'!$AB$34:$AB$45,'Med-Cir'!$AB$47:$AB$58,'Med-Cir'!$AB$60:$AB$71,'Med-Cir'!$AB$73:$AB$84)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709120"/>
        <c:axId val="142711424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('Med-Cir'!$AC$34:$AC$45,'Med-Cir'!$AC$47:$AC$58,'Med-Cir'!$AC$60:$AC$71,'Med-Cir'!$AC$73:$AC$84)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prom nac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('Med-Cir'!$AD$34:$AD$45,'Med-Cir'!$AD$47:$AD$58,'Med-Cir'!$AD$60:$AD$71,'Med-Cir'!$AD$73:$AD$84)</c:f>
              <c:numCache>
                <c:formatCode>0.00</c:formatCode>
                <c:ptCount val="48"/>
                <c:pt idx="0">
                  <c:v>0.79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0.79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  <c:pt idx="16">
                  <c:v>0.79</c:v>
                </c:pt>
                <c:pt idx="17">
                  <c:v>0.79</c:v>
                </c:pt>
                <c:pt idx="18">
                  <c:v>0.79</c:v>
                </c:pt>
                <c:pt idx="19">
                  <c:v>0.79</c:v>
                </c:pt>
                <c:pt idx="20">
                  <c:v>0.79</c:v>
                </c:pt>
                <c:pt idx="21">
                  <c:v>0.79</c:v>
                </c:pt>
                <c:pt idx="22">
                  <c:v>0.79</c:v>
                </c:pt>
                <c:pt idx="23">
                  <c:v>0.79</c:v>
                </c:pt>
                <c:pt idx="24">
                  <c:v>0.79</c:v>
                </c:pt>
                <c:pt idx="25">
                  <c:v>0.79</c:v>
                </c:pt>
                <c:pt idx="26">
                  <c:v>0.79</c:v>
                </c:pt>
                <c:pt idx="27">
                  <c:v>0.79</c:v>
                </c:pt>
                <c:pt idx="28">
                  <c:v>0.79</c:v>
                </c:pt>
                <c:pt idx="29">
                  <c:v>0.79</c:v>
                </c:pt>
                <c:pt idx="30">
                  <c:v>0.79</c:v>
                </c:pt>
                <c:pt idx="31">
                  <c:v>0.79</c:v>
                </c:pt>
                <c:pt idx="32">
                  <c:v>0.79</c:v>
                </c:pt>
                <c:pt idx="33">
                  <c:v>0.79</c:v>
                </c:pt>
                <c:pt idx="34">
                  <c:v>0.79</c:v>
                </c:pt>
                <c:pt idx="35">
                  <c:v>0.79</c:v>
                </c:pt>
                <c:pt idx="36">
                  <c:v>0.79</c:v>
                </c:pt>
                <c:pt idx="37">
                  <c:v>0.79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</c:numCache>
            </c:numRef>
          </c:val>
          <c:smooth val="0"/>
        </c:ser>
        <c:ser>
          <c:idx val="3"/>
          <c:order val="3"/>
          <c:tx>
            <c:v>prom nac categ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('Med-Cir'!$AE$34:$AE$45,'Med-Cir'!$AE$47:$AE$58,'Med-Cir'!$AE$60:$AE$71,'Med-Cir'!$AE$73:$AE$84)</c:f>
              <c:numCache>
                <c:formatCode>0.00</c:formatCode>
                <c:ptCount val="48"/>
                <c:pt idx="0">
                  <c:v>1.82</c:v>
                </c:pt>
                <c:pt idx="1">
                  <c:v>1.82</c:v>
                </c:pt>
                <c:pt idx="2">
                  <c:v>1.82</c:v>
                </c:pt>
                <c:pt idx="3">
                  <c:v>1.82</c:v>
                </c:pt>
                <c:pt idx="4">
                  <c:v>1.82</c:v>
                </c:pt>
                <c:pt idx="5">
                  <c:v>1.82</c:v>
                </c:pt>
                <c:pt idx="6">
                  <c:v>1.82</c:v>
                </c:pt>
                <c:pt idx="7">
                  <c:v>1.82</c:v>
                </c:pt>
                <c:pt idx="8">
                  <c:v>1.82</c:v>
                </c:pt>
                <c:pt idx="9">
                  <c:v>1.82</c:v>
                </c:pt>
                <c:pt idx="10">
                  <c:v>1.82</c:v>
                </c:pt>
                <c:pt idx="11">
                  <c:v>1.82</c:v>
                </c:pt>
                <c:pt idx="12">
                  <c:v>1.82</c:v>
                </c:pt>
                <c:pt idx="13">
                  <c:v>1.82</c:v>
                </c:pt>
                <c:pt idx="14">
                  <c:v>1.82</c:v>
                </c:pt>
                <c:pt idx="15">
                  <c:v>1.82</c:v>
                </c:pt>
                <c:pt idx="16">
                  <c:v>1.82</c:v>
                </c:pt>
                <c:pt idx="17">
                  <c:v>1.82</c:v>
                </c:pt>
                <c:pt idx="18">
                  <c:v>1.82</c:v>
                </c:pt>
                <c:pt idx="19">
                  <c:v>1.82</c:v>
                </c:pt>
                <c:pt idx="20">
                  <c:v>1.82</c:v>
                </c:pt>
                <c:pt idx="21">
                  <c:v>1.82</c:v>
                </c:pt>
                <c:pt idx="22">
                  <c:v>1.82</c:v>
                </c:pt>
                <c:pt idx="23">
                  <c:v>1.82</c:v>
                </c:pt>
                <c:pt idx="24">
                  <c:v>1.82</c:v>
                </c:pt>
                <c:pt idx="25">
                  <c:v>1.82</c:v>
                </c:pt>
                <c:pt idx="26">
                  <c:v>1.82</c:v>
                </c:pt>
                <c:pt idx="27">
                  <c:v>1.82</c:v>
                </c:pt>
                <c:pt idx="28">
                  <c:v>1.82</c:v>
                </c:pt>
                <c:pt idx="29">
                  <c:v>1.82</c:v>
                </c:pt>
                <c:pt idx="30">
                  <c:v>1.82</c:v>
                </c:pt>
                <c:pt idx="31">
                  <c:v>1.82</c:v>
                </c:pt>
                <c:pt idx="32">
                  <c:v>1.82</c:v>
                </c:pt>
                <c:pt idx="33">
                  <c:v>1.82</c:v>
                </c:pt>
                <c:pt idx="34">
                  <c:v>1.82</c:v>
                </c:pt>
                <c:pt idx="35">
                  <c:v>1.82</c:v>
                </c:pt>
                <c:pt idx="36">
                  <c:v>1.82</c:v>
                </c:pt>
                <c:pt idx="37">
                  <c:v>1.82</c:v>
                </c:pt>
                <c:pt idx="38">
                  <c:v>1.82</c:v>
                </c:pt>
                <c:pt idx="39">
                  <c:v>1.82</c:v>
                </c:pt>
                <c:pt idx="40">
                  <c:v>1.82</c:v>
                </c:pt>
                <c:pt idx="41">
                  <c:v>1.82</c:v>
                </c:pt>
                <c:pt idx="42">
                  <c:v>1.82</c:v>
                </c:pt>
                <c:pt idx="43">
                  <c:v>1.82</c:v>
                </c:pt>
                <c:pt idx="44">
                  <c:v>1.82</c:v>
                </c:pt>
                <c:pt idx="45">
                  <c:v>1.82</c:v>
                </c:pt>
                <c:pt idx="46">
                  <c:v>1.82</c:v>
                </c:pt>
                <c:pt idx="47">
                  <c:v>1.82</c:v>
                </c:pt>
              </c:numCache>
            </c:numRef>
          </c:val>
          <c:smooth val="0"/>
        </c:ser>
        <c:ser>
          <c:idx val="2"/>
          <c:order val="4"/>
          <c:tx>
            <c:v>lim sup IC 99%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('Med-Cir'!$A$34:$B$45,'Med-Cir'!$A$47:$B$58,'Med-Cir'!$A$60:$B$71,'Med-Cir'!$A$73:$B$84)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('Med-Cir'!$AF$34:$AF$45,'Med-Cir'!$AF$47:$AF$58,'Med-Cir'!$AF$60:$AF$71,'Med-Cir'!$AF$73:$AF$84)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09120"/>
        <c:axId val="142711424"/>
      </c:lineChart>
      <c:catAx>
        <c:axId val="1427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711424"/>
        <c:crosses val="autoZero"/>
        <c:auto val="1"/>
        <c:lblAlgn val="ctr"/>
        <c:lblOffset val="100"/>
        <c:noMultiLvlLbl val="0"/>
      </c:catAx>
      <c:valAx>
        <c:axId val="14271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 pac-dia</a:t>
                </a:r>
              </a:p>
            </c:rich>
          </c:tx>
          <c:layout>
            <c:manualLayout>
              <c:xMode val="edge"/>
              <c:yMode val="edge"/>
              <c:x val="6.604983395643184E-3"/>
              <c:y val="0.248259946527663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70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48462443520823"/>
          <c:y val="0.21300882844189931"/>
          <c:w val="0.23465653000271514"/>
          <c:h val="0.2393358172885732"/>
        </c:manualLayout>
      </c:layout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5925925925926"/>
          <c:y val="2.9520295202952029E-2"/>
          <c:w val="0.86481481481481481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'C-MedCir-tasa'!$B$18:$M$18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'C-MedCir-tasa'!$B$17:$M$17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'C-MedCir-tasa'!$B$16:$M$16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'C-MedCir-tasa'!$B$15:$M$15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74048"/>
        <c:axId val="143075968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'C-MedCir-tasa'!$B$14:$M$14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'C-MedCir-tasa'!$B$10:$M$10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43074048"/>
        <c:axId val="143075968"/>
      </c:barChart>
      <c:catAx>
        <c:axId val="1430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075968"/>
        <c:crosses val="autoZero"/>
        <c:auto val="0"/>
        <c:lblAlgn val="ctr"/>
        <c:lblOffset val="100"/>
        <c:tickMarkSkip val="1"/>
        <c:noMultiLvlLbl val="0"/>
      </c:catAx>
      <c:valAx>
        <c:axId val="143075968"/>
        <c:scaling>
          <c:orientation val="minMax"/>
          <c:max val="18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  X  1 0 0</a:t>
                </a:r>
              </a:p>
            </c:rich>
          </c:tx>
          <c:layout>
            <c:manualLayout>
              <c:xMode val="edge"/>
              <c:yMode val="edge"/>
              <c:x val="1.0939438125789831E-2"/>
              <c:y val="0.2477488837880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074048"/>
        <c:crosses val="autoZero"/>
        <c:crossBetween val="between"/>
        <c:majorUnit val="2"/>
        <c:min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68530222611062497"/>
          <c:y val="9.8192172472905834E-2"/>
          <c:w val="0.27766481967531842"/>
          <c:h val="0.3717321866132046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55555555556"/>
          <c:y val="2.9520295202952029E-2"/>
          <c:w val="0.86851851851851847"/>
          <c:h val="0.73431734317343178"/>
        </c:manualLayout>
      </c:layout>
      <c:areaChart>
        <c:grouping val="standard"/>
        <c:varyColors val="0"/>
        <c:ser>
          <c:idx val="0"/>
          <c:order val="0"/>
          <c:tx>
            <c:v>Zona de Epidemia</c:v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'C-MedCir-tasa'!$B$37:$M$37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Zona de Alerta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Zona de Segurida</c:v>
          </c:tx>
          <c:spPr>
            <a:solidFill>
              <a:srgbClr val="FFCC99"/>
            </a:solidFill>
            <a:ln>
              <a:solidFill>
                <a:schemeClr val="tx1">
                  <a:alpha val="99000"/>
                </a:schemeClr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Zona de Éxito</c:v>
          </c:tx>
          <c:spPr>
            <a:solidFill>
              <a:schemeClr val="bg1"/>
            </a:solidFill>
            <a:ln>
              <a:solidFill>
                <a:schemeClr val="tx1">
                  <a:alpha val="62000"/>
                </a:schemeClr>
              </a:solidFill>
            </a:ln>
          </c:spPr>
          <c:cat>
            <c:strRef>
              <c:f>'C-MedCir-tasa'!$B$4:$M$4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37024"/>
        <c:axId val="143139200"/>
      </c:areaChart>
      <c:barChart>
        <c:barDir val="col"/>
        <c:grouping val="clustered"/>
        <c:varyColors val="0"/>
        <c:ser>
          <c:idx val="4"/>
          <c:order val="4"/>
          <c:tx>
            <c:v>Casos 2010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'C-MedCir-tasa'!$B$33:$M$33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'C-MedCir-tasa'!$B$29:$M$29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6"/>
        <c:axId val="143137024"/>
        <c:axId val="143139200"/>
      </c:barChart>
      <c:catAx>
        <c:axId val="14313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645766501409544"/>
              <c:y val="0.9136388025297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139200"/>
        <c:crosses val="autoZero"/>
        <c:auto val="0"/>
        <c:lblAlgn val="ctr"/>
        <c:lblOffset val="100"/>
        <c:tickMarkSkip val="1"/>
        <c:noMultiLvlLbl val="0"/>
      </c:catAx>
      <c:valAx>
        <c:axId val="143139200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 A S A   X  1 0 0</a:t>
                </a:r>
              </a:p>
            </c:rich>
          </c:tx>
          <c:layout>
            <c:manualLayout>
              <c:xMode val="edge"/>
              <c:yMode val="edge"/>
              <c:x val="1.3408573928258966E-2"/>
              <c:y val="0.20838849018411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137024"/>
        <c:crosses val="autoZero"/>
        <c:crossBetween val="between"/>
        <c:majorUnit val="2"/>
        <c:min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72727753475260037"/>
          <c:y val="0.20643325488372993"/>
          <c:w val="0.24062778263828133"/>
          <c:h val="0.38157228501418866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F0">
          <a:alpha val="31000"/>
        </a:srgb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Intra Hospital Infection: Incidence Density Rate for </a:t>
            </a:r>
            <a:r>
              <a:rPr lang="es-PE" sz="1400" b="1" i="0" u="none" strike="noStrike" baseline="0">
                <a:effectLst/>
              </a:rPr>
              <a:t>Central Line-Associated Bloodstream Infections</a:t>
            </a:r>
            <a:r>
              <a:rPr lang="es-PE"/>
              <a:t> - Pediatric Intensive</a:t>
            </a:r>
            <a:r>
              <a:rPr lang="es-PE" baseline="0"/>
              <a:t> Care Unit</a:t>
            </a:r>
            <a:r>
              <a:rPr lang="es-PE"/>
              <a:t>,  </a:t>
            </a:r>
            <a:r>
              <a:rPr lang="es-PE" sz="1400" b="1" i="0" u="none" strike="noStrike" baseline="0">
                <a:effectLst/>
              </a:rPr>
              <a:t>National Institute of Child Health, </a:t>
            </a:r>
            <a:r>
              <a:rPr lang="es-PE"/>
              <a:t>INSN,2009 - 2012</a:t>
            </a:r>
          </a:p>
        </c:rich>
      </c:tx>
      <c:layout>
        <c:manualLayout>
          <c:xMode val="edge"/>
          <c:yMode val="edge"/>
          <c:x val="0.133728545711890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81E-2"/>
          <c:y val="0.19222444979185091"/>
          <c:w val="0.89408526733264759"/>
          <c:h val="0.52155299090723528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('UCI-Pediatria'!$F$34:$F$45,'UCI-Pediatria'!$F$47:$F$58,'UCI-Pediatria'!$F$60:$F$71,'UCI-Pediatria'!$F$73:$F$84)</c:f>
              <c:numCache>
                <c:formatCode>0.00</c:formatCode>
                <c:ptCount val="48"/>
                <c:pt idx="0">
                  <c:v>0</c:v>
                </c:pt>
                <c:pt idx="1">
                  <c:v>9.4339622641509422</c:v>
                </c:pt>
                <c:pt idx="2">
                  <c:v>0</c:v>
                </c:pt>
                <c:pt idx="3">
                  <c:v>3.90625</c:v>
                </c:pt>
                <c:pt idx="4">
                  <c:v>9.2592592592592595</c:v>
                </c:pt>
                <c:pt idx="5">
                  <c:v>5.1020408163265305</c:v>
                </c:pt>
                <c:pt idx="6">
                  <c:v>0</c:v>
                </c:pt>
                <c:pt idx="7">
                  <c:v>8.1300813008130088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13.513513513513514</c:v>
                </c:pt>
                <c:pt idx="13">
                  <c:v>17.142857142857142</c:v>
                </c:pt>
                <c:pt idx="14">
                  <c:v>6.5789473684210522</c:v>
                </c:pt>
                <c:pt idx="15">
                  <c:v>0</c:v>
                </c:pt>
                <c:pt idx="16">
                  <c:v>6.1728395061728394</c:v>
                </c:pt>
                <c:pt idx="17">
                  <c:v>10.752688172043012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11.235955056179774</c:v>
                </c:pt>
                <c:pt idx="22">
                  <c:v>0</c:v>
                </c:pt>
                <c:pt idx="23">
                  <c:v>8.695652173913043</c:v>
                </c:pt>
                <c:pt idx="24">
                  <c:v>0</c:v>
                </c:pt>
                <c:pt idx="25">
                  <c:v>3.3222591362126246</c:v>
                </c:pt>
                <c:pt idx="26">
                  <c:v>4.9504950495049505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5.5555555555555554</c:v>
                </c:pt>
                <c:pt idx="31">
                  <c:v>3.8461538461538463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3.4965034965034967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2210560"/>
        <c:axId val="143179776"/>
      </c:barChart>
      <c:lineChart>
        <c:grouping val="standard"/>
        <c:varyColors val="0"/>
        <c:ser>
          <c:idx val="1"/>
          <c:order val="1"/>
          <c:tx>
            <c:strRef>
              <c:f>'UCI-Pediatria'!$G$3:$G$6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('UCI-Pediatria'!$G$34:$G$45,'UCI-Pediatria'!$G$47:$G$58,'UCI-Pediatria'!$G$60:$G$71,'UCI-Pediatria'!$G$73:$G$84)</c:f>
              <c:numCache>
                <c:formatCode>0.00</c:formatCode>
                <c:ptCount val="48"/>
                <c:pt idx="0">
                  <c:v>5.4202801867911941</c:v>
                </c:pt>
                <c:pt idx="1">
                  <c:v>5.4202801867911941</c:v>
                </c:pt>
                <c:pt idx="2">
                  <c:v>5.4202801867911941</c:v>
                </c:pt>
                <c:pt idx="3">
                  <c:v>5.4202801867911941</c:v>
                </c:pt>
                <c:pt idx="4">
                  <c:v>5.4202801867911941</c:v>
                </c:pt>
                <c:pt idx="5">
                  <c:v>5.4202801867911941</c:v>
                </c:pt>
                <c:pt idx="6">
                  <c:v>5.4202801867911941</c:v>
                </c:pt>
                <c:pt idx="7">
                  <c:v>5.4202801867911941</c:v>
                </c:pt>
                <c:pt idx="8">
                  <c:v>5.4202801867911941</c:v>
                </c:pt>
                <c:pt idx="9">
                  <c:v>5.4202801867911941</c:v>
                </c:pt>
                <c:pt idx="10">
                  <c:v>5.4202801867911941</c:v>
                </c:pt>
                <c:pt idx="11">
                  <c:v>5.4202801867911941</c:v>
                </c:pt>
                <c:pt idx="12">
                  <c:v>5.4202801867911941</c:v>
                </c:pt>
                <c:pt idx="13">
                  <c:v>5.4202801867911941</c:v>
                </c:pt>
                <c:pt idx="14">
                  <c:v>5.4202801867911941</c:v>
                </c:pt>
                <c:pt idx="15">
                  <c:v>5.4202801867911941</c:v>
                </c:pt>
                <c:pt idx="16">
                  <c:v>5.4202801867911941</c:v>
                </c:pt>
                <c:pt idx="17">
                  <c:v>5.4202801867911941</c:v>
                </c:pt>
                <c:pt idx="18">
                  <c:v>5.4202801867911941</c:v>
                </c:pt>
                <c:pt idx="19">
                  <c:v>5.4202801867911941</c:v>
                </c:pt>
                <c:pt idx="20">
                  <c:v>5.4202801867911941</c:v>
                </c:pt>
                <c:pt idx="21">
                  <c:v>5.4202801867911941</c:v>
                </c:pt>
                <c:pt idx="22">
                  <c:v>5.4202801867911941</c:v>
                </c:pt>
                <c:pt idx="23">
                  <c:v>5.4202801867911941</c:v>
                </c:pt>
                <c:pt idx="24">
                  <c:v>5.4202801867911941</c:v>
                </c:pt>
                <c:pt idx="25">
                  <c:v>5.4202801867911941</c:v>
                </c:pt>
                <c:pt idx="26">
                  <c:v>5.4202801867911941</c:v>
                </c:pt>
                <c:pt idx="27">
                  <c:v>5.4202801867911941</c:v>
                </c:pt>
                <c:pt idx="28">
                  <c:v>5.4202801867911941</c:v>
                </c:pt>
                <c:pt idx="29">
                  <c:v>5.4202801867911941</c:v>
                </c:pt>
                <c:pt idx="30">
                  <c:v>5.4202801867911941</c:v>
                </c:pt>
                <c:pt idx="31">
                  <c:v>5.4202801867911941</c:v>
                </c:pt>
                <c:pt idx="32">
                  <c:v>5.4202801867911941</c:v>
                </c:pt>
                <c:pt idx="33">
                  <c:v>5.4202801867911941</c:v>
                </c:pt>
                <c:pt idx="34">
                  <c:v>5.4202801867911941</c:v>
                </c:pt>
                <c:pt idx="35">
                  <c:v>5.4202801867911941</c:v>
                </c:pt>
                <c:pt idx="36">
                  <c:v>5.4202801867911941</c:v>
                </c:pt>
                <c:pt idx="37">
                  <c:v>5.4202801867911941</c:v>
                </c:pt>
                <c:pt idx="38">
                  <c:v>5.4202801867911941</c:v>
                </c:pt>
                <c:pt idx="39">
                  <c:v>5.4202801867911941</c:v>
                </c:pt>
                <c:pt idx="40">
                  <c:v>5.4202801867911941</c:v>
                </c:pt>
                <c:pt idx="41">
                  <c:v>5.4202801867911941</c:v>
                </c:pt>
                <c:pt idx="42">
                  <c:v>5.4202801867911941</c:v>
                </c:pt>
                <c:pt idx="43">
                  <c:v>5.4202801867911941</c:v>
                </c:pt>
                <c:pt idx="44">
                  <c:v>5.4202801867911941</c:v>
                </c:pt>
                <c:pt idx="45">
                  <c:v>5.4202801867911941</c:v>
                </c:pt>
                <c:pt idx="46">
                  <c:v>5.4202801867911941</c:v>
                </c:pt>
                <c:pt idx="47">
                  <c:v>5.4202801867911941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'UCI-Pediatria'!$H$3:$H$6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('UCI-Pediatria'!$H$34:$H$45,'UCI-Pediatria'!$H$47:$H$58,'UCI-Pediatria'!$H$60:$H$71,'UCI-Pediatria'!$H$73:$H$84)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'UCI-Pediatria'!$I$3:$I$6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('UCI-Pediatria'!$I$34:$I$45,'UCI-Pediatria'!$I$47:$I$58,'UCI-Pediatria'!$I$60:$I$71,'UCI-Pediatria'!$I$73:$I$84)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'UCI-Pediatria'!$J$3:$J$6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('UCI-Pediatria'!$J$34:$J$45,'UCI-Pediatria'!$J$47:$J$58,'UCI-Pediatria'!$J$60:$J$71,'UCI-Pediatria'!$J$73:$J$84)</c:f>
              <c:numCache>
                <c:formatCode>0.00</c:formatCode>
                <c:ptCount val="48"/>
                <c:pt idx="0">
                  <c:v>17.706877476166479</c:v>
                </c:pt>
                <c:pt idx="1">
                  <c:v>18.465837703489928</c:v>
                </c:pt>
                <c:pt idx="2">
                  <c:v>18.719173151804743</c:v>
                </c:pt>
                <c:pt idx="3">
                  <c:v>17.291916722853227</c:v>
                </c:pt>
                <c:pt idx="4">
                  <c:v>18.34448104240629</c:v>
                </c:pt>
                <c:pt idx="5">
                  <c:v>18.987864799433517</c:v>
                </c:pt>
                <c:pt idx="6">
                  <c:v>19.500028138799102</c:v>
                </c:pt>
                <c:pt idx="7">
                  <c:v>22.547150872192145</c:v>
                </c:pt>
                <c:pt idx="8">
                  <c:v>23.613825023322381</c:v>
                </c:pt>
                <c:pt idx="9">
                  <c:v>21.952973471236781</c:v>
                </c:pt>
                <c:pt idx="10">
                  <c:v>22.144109223181921</c:v>
                </c:pt>
                <c:pt idx="11">
                  <c:v>21.708031140877218</c:v>
                </c:pt>
                <c:pt idx="12">
                  <c:v>21.033760380278217</c:v>
                </c:pt>
                <c:pt idx="13">
                  <c:v>19.778862097542468</c:v>
                </c:pt>
                <c:pt idx="14">
                  <c:v>20.826950187014123</c:v>
                </c:pt>
                <c:pt idx="15">
                  <c:v>18.465837703489928</c:v>
                </c:pt>
                <c:pt idx="16">
                  <c:v>20.343861872891527</c:v>
                </c:pt>
                <c:pt idx="17">
                  <c:v>25.116781987260246</c:v>
                </c:pt>
                <c:pt idx="18">
                  <c:v>18.285059114523893</c:v>
                </c:pt>
                <c:pt idx="19">
                  <c:v>19.861621180069623</c:v>
                </c:pt>
                <c:pt idx="20">
                  <c:v>21.829131328362489</c:v>
                </c:pt>
                <c:pt idx="21">
                  <c:v>25.554535483482073</c:v>
                </c:pt>
                <c:pt idx="22">
                  <c:v>20.92932121352931</c:v>
                </c:pt>
                <c:pt idx="23">
                  <c:v>23.132853229285956</c:v>
                </c:pt>
                <c:pt idx="24">
                  <c:v>17.83745072128583</c:v>
                </c:pt>
                <c:pt idx="25">
                  <c:v>16.368596253757037</c:v>
                </c:pt>
                <c:pt idx="26">
                  <c:v>18.784847096717073</c:v>
                </c:pt>
                <c:pt idx="27">
                  <c:v>20.677124877143406</c:v>
                </c:pt>
                <c:pt idx="28">
                  <c:v>19.461506184388824</c:v>
                </c:pt>
                <c:pt idx="29">
                  <c:v>20.628146116108255</c:v>
                </c:pt>
                <c:pt idx="30">
                  <c:v>19.578032879487107</c:v>
                </c:pt>
                <c:pt idx="31">
                  <c:v>17.200242481911229</c:v>
                </c:pt>
                <c:pt idx="32">
                  <c:v>17.758610746192947</c:v>
                </c:pt>
                <c:pt idx="33">
                  <c:v>20.436844589842266</c:v>
                </c:pt>
                <c:pt idx="34">
                  <c:v>19.310520871722865</c:v>
                </c:pt>
                <c:pt idx="35">
                  <c:v>21.033760380278217</c:v>
                </c:pt>
                <c:pt idx="36">
                  <c:v>16.652033537911791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0560"/>
        <c:axId val="143179776"/>
      </c:lineChart>
      <c:catAx>
        <c:axId val="1422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179776"/>
        <c:crosses val="autoZero"/>
        <c:auto val="1"/>
        <c:lblAlgn val="ctr"/>
        <c:lblOffset val="100"/>
        <c:tickLblSkip val="1"/>
        <c:noMultiLvlLbl val="0"/>
      </c:catAx>
      <c:valAx>
        <c:axId val="14317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Incidence x 1000 patietnts -day</a:t>
                </a:r>
              </a:p>
            </c:rich>
          </c:tx>
          <c:layout>
            <c:manualLayout>
              <c:xMode val="edge"/>
              <c:yMode val="edge"/>
              <c:x val="0"/>
              <c:y val="0.18160073962385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210560"/>
        <c:crosses val="autoZero"/>
        <c:crossBetween val="between"/>
        <c:majorUnit val="5"/>
        <c:minorUnit val="2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2059460499374748"/>
          <c:y val="9.1798489727791116E-2"/>
          <c:w val="0.1714864437756799"/>
          <c:h val="0.1954932583781637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Intra Hospital Infections: Incidence Density Rate  of Urinary Tract Infections Associated to Permanent Catheter. Pediatric Intensive Care Unit.</a:t>
            </a:r>
            <a:r>
              <a:rPr lang="es-PE" baseline="0"/>
              <a:t> National Institute of Child Health</a:t>
            </a:r>
            <a:r>
              <a:rPr lang="es-PE"/>
              <a:t>, 2007 - 2012</a:t>
            </a:r>
          </a:p>
        </c:rich>
      </c:tx>
      <c:layout>
        <c:manualLayout>
          <c:xMode val="edge"/>
          <c:yMode val="edge"/>
          <c:x val="0.14787707902559924"/>
          <c:y val="3.1940955727641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5183755826047"/>
          <c:y val="0.18579459066393214"/>
          <c:w val="0.68499348726648313"/>
          <c:h val="0.62980530778112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'UCI-Pediatria'!$N$3:$N$6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('UCI-Pediatria'!$N$20,'UCI-Pediatria'!$N$33,'UCI-Pediatria'!$N$46,'UCI-Pediatria'!$N$59,'UCI-Pediatria'!$N$72,'UCI-Pediatria'!$N$85)</c:f>
              <c:numCache>
                <c:formatCode>0.0</c:formatCode>
                <c:ptCount val="6"/>
                <c:pt idx="0">
                  <c:v>4.2630937880633377</c:v>
                </c:pt>
                <c:pt idx="1">
                  <c:v>2.2026431718061676</c:v>
                </c:pt>
                <c:pt idx="2">
                  <c:v>4.123711340206186</c:v>
                </c:pt>
                <c:pt idx="3">
                  <c:v>2.7675276752767526</c:v>
                </c:pt>
                <c:pt idx="4">
                  <c:v>1.5267175572519083</c:v>
                </c:pt>
                <c:pt idx="5">
                  <c:v>7.3529411764705879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314880"/>
        <c:axId val="142333440"/>
      </c:barChart>
      <c:lineChart>
        <c:grouping val="standard"/>
        <c:varyColors val="0"/>
        <c:ser>
          <c:idx val="2"/>
          <c:order val="2"/>
          <c:tx>
            <c:strRef>
              <c:f>'UCI-Pediatria'!$P$3:$P$6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('UCI-Pediatria'!$P$20,'UCI-Pediatria'!$P$33,'UCI-Pediatria'!$P$46,'UCI-Pediatria'!$P$59,'UCI-Pediatria'!$P$72,'UCI-Pediatria'!$P$85)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'UCI-Pediatria'!$Q$3:$Q$6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('UCI-Pediatria'!$Q$20,'UCI-Pediatria'!$Q$33,'UCI-Pediatria'!$Q$46,'UCI-Pediatria'!$Q$59,'UCI-Pediatria'!$Q$72,'UCI-Pediatria'!$Q$85)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'UCI-Pediatria'!$O$3:$O$6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('UCI-Pediatria'!$O$20,'UCI-Pediatria'!$O$33,'UCI-Pediatria'!$O$46,'UCI-Pediatria'!$O$59,'UCI-Pediatria'!$O$72,'UCI-Pediatria'!$O$85)</c:f>
              <c:numCache>
                <c:formatCode>0.00</c:formatCode>
                <c:ptCount val="6"/>
                <c:pt idx="0">
                  <c:v>3.1478036915152381</c:v>
                </c:pt>
                <c:pt idx="1">
                  <c:v>3.1478036915152381</c:v>
                </c:pt>
                <c:pt idx="2">
                  <c:v>3.1478036915152381</c:v>
                </c:pt>
                <c:pt idx="3">
                  <c:v>3.1478036915152381</c:v>
                </c:pt>
                <c:pt idx="4">
                  <c:v>3.1478036915152381</c:v>
                </c:pt>
                <c:pt idx="5">
                  <c:v>3.1478036915152381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'UCI-Pediatria'!$R$3:$R$6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('UCI-Pediatria'!$R$20,'UCI-Pediatria'!$R$33,'UCI-Pediatria'!$R$46,'UCI-Pediatria'!$R$59,'UCI-Pediatria'!$R$72,'UCI-Pediatria'!$R$85)</c:f>
              <c:numCache>
                <c:formatCode>0.00</c:formatCode>
                <c:ptCount val="6"/>
                <c:pt idx="0">
                  <c:v>6.7200134270660117</c:v>
                </c:pt>
                <c:pt idx="1">
                  <c:v>7.0700509881861562</c:v>
                </c:pt>
                <c:pt idx="2">
                  <c:v>6.9426311072109099</c:v>
                </c:pt>
                <c:pt idx="3">
                  <c:v>7.5443219898722287</c:v>
                </c:pt>
                <c:pt idx="4">
                  <c:v>7.1471395612100439</c:v>
                </c:pt>
                <c:pt idx="5">
                  <c:v>15.560155370684173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314880"/>
        <c:axId val="142333440"/>
      </c:lineChart>
      <c:lineChart>
        <c:grouping val="standard"/>
        <c:varyColors val="0"/>
        <c:ser>
          <c:idx val="0"/>
          <c:order val="1"/>
          <c:tx>
            <c:strRef>
              <c:f>'UCI-Pediatria'!$K$3:$K$6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('UCI-Pediatria'!$K$20,'UCI-Pediatria'!$K$33,'UCI-Pediatria'!$K$46,'UCI-Pediatria'!$K$59,'UCI-Pediatria'!$K$72,'UCI-Pediatria'!$K$85)</c:f>
              <c:numCache>
                <c:formatCode>General</c:formatCode>
                <c:ptCount val="6"/>
                <c:pt idx="0">
                  <c:v>1642</c:v>
                </c:pt>
                <c:pt idx="1">
                  <c:v>1362</c:v>
                </c:pt>
                <c:pt idx="2">
                  <c:v>1455</c:v>
                </c:pt>
                <c:pt idx="3">
                  <c:v>1084</c:v>
                </c:pt>
                <c:pt idx="4">
                  <c:v>1310</c:v>
                </c:pt>
                <c:pt idx="5">
                  <c:v>136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335360"/>
        <c:axId val="142341248"/>
      </c:lineChart>
      <c:catAx>
        <c:axId val="1423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3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33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Density Incidence Rate</a:t>
                </a:r>
              </a:p>
            </c:rich>
          </c:tx>
          <c:layout>
            <c:manualLayout>
              <c:xMode val="edge"/>
              <c:yMode val="edge"/>
              <c:x val="7.4517847072829421E-2"/>
              <c:y val="0.3346903537884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314880"/>
        <c:crosses val="autoZero"/>
        <c:crossBetween val="between"/>
      </c:valAx>
      <c:catAx>
        <c:axId val="142335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341248"/>
        <c:crosses val="autoZero"/>
        <c:auto val="0"/>
        <c:lblAlgn val="ctr"/>
        <c:lblOffset val="100"/>
        <c:noMultiLvlLbl val="0"/>
      </c:catAx>
      <c:valAx>
        <c:axId val="1423412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100"/>
                  <a:t>No of Exposure</a:t>
                </a:r>
                <a:r>
                  <a:rPr lang="es-PE" sz="1100" baseline="0"/>
                  <a:t> Days</a:t>
                </a:r>
                <a:r>
                  <a:rPr lang="es-PE" baseline="0"/>
                  <a:t> 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0.92126067795902178"/>
              <c:y val="0.3320643803822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2335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5803936311674565E-2"/>
          <c:y val="0.86244875382312747"/>
          <c:w val="0.90647465485912404"/>
          <c:h val="0.117121320578729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Intra Hospital Infections: Incidence Density Rate  of Urinary Tract Associated to Permanent Urinary Catheter,  Pediatric Intensive Care Unit,  </a:t>
            </a:r>
            <a:r>
              <a:rPr lang="es-PE" sz="1400" b="1" i="0" u="none" strike="noStrike" baseline="0">
                <a:effectLst/>
              </a:rPr>
              <a:t>Institute of Child Health</a:t>
            </a:r>
            <a:r>
              <a:rPr lang="es-ES"/>
              <a:t>, 2009</a:t>
            </a:r>
            <a:r>
              <a:rPr lang="es-ES" baseline="0"/>
              <a:t> - </a:t>
            </a:r>
            <a:r>
              <a:rPr lang="es-ES"/>
              <a:t>2012</a:t>
            </a:r>
          </a:p>
        </c:rich>
      </c:tx>
      <c:layout>
        <c:manualLayout>
          <c:xMode val="edge"/>
          <c:yMode val="edge"/>
          <c:x val="0.1611036797414854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92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('UCI-Pediatria'!$N$34:$N$45,'UCI-Pediatria'!$N$47:$N$58,'UCI-Pediatria'!$N$60:$N$71,'UCI-Pediatria'!$N$73:$N$84)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12.048192771084338</c:v>
                </c:pt>
                <c:pt idx="4">
                  <c:v>0</c:v>
                </c:pt>
                <c:pt idx="5">
                  <c:v>6.756756756756757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8.3333333333333339</c:v>
                </c:pt>
                <c:pt idx="10">
                  <c:v>8.6206896551724128</c:v>
                </c:pt>
                <c:pt idx="11">
                  <c:v>13.333333333333334</c:v>
                </c:pt>
                <c:pt idx="12">
                  <c:v>24.096385542168676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19.230769230769234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5.8139534883720927</c:v>
                </c:pt>
                <c:pt idx="25">
                  <c:v>0</c:v>
                </c:pt>
                <c:pt idx="26">
                  <c:v>5.3763440860215059</c:v>
                </c:pt>
                <c:pt idx="27" formatCode="General">
                  <c:v>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7.3529411764705879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2384128"/>
        <c:axId val="142403072"/>
      </c:barChart>
      <c:lineChart>
        <c:grouping val="standard"/>
        <c:varyColors val="0"/>
        <c:ser>
          <c:idx val="1"/>
          <c:order val="1"/>
          <c:tx>
            <c:strRef>
              <c:f>'UCI-Pediatria'!$O$3:$O$6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('UCI-Pediatria'!$O$34:$O$45,'UCI-Pediatria'!$O$47:$O$58,'UCI-Pediatria'!$O$60:$O$71,'UCI-Pediatria'!$O$73:$O$84)</c:f>
              <c:numCache>
                <c:formatCode>0.00</c:formatCode>
                <c:ptCount val="48"/>
                <c:pt idx="0">
                  <c:v>3.1478036915152381</c:v>
                </c:pt>
                <c:pt idx="1">
                  <c:v>3.1478036915152381</c:v>
                </c:pt>
                <c:pt idx="2">
                  <c:v>3.1478036915152381</c:v>
                </c:pt>
                <c:pt idx="3">
                  <c:v>3.1478036915152381</c:v>
                </c:pt>
                <c:pt idx="4">
                  <c:v>3.1478036915152381</c:v>
                </c:pt>
                <c:pt idx="5">
                  <c:v>3.1478036915152381</c:v>
                </c:pt>
                <c:pt idx="6">
                  <c:v>3.1478036915152381</c:v>
                </c:pt>
                <c:pt idx="7">
                  <c:v>3.1478036915152381</c:v>
                </c:pt>
                <c:pt idx="8">
                  <c:v>3.1478036915152381</c:v>
                </c:pt>
                <c:pt idx="9">
                  <c:v>3.1478036915152381</c:v>
                </c:pt>
                <c:pt idx="10">
                  <c:v>3.1478036915152381</c:v>
                </c:pt>
                <c:pt idx="11">
                  <c:v>3.1478036915152381</c:v>
                </c:pt>
                <c:pt idx="12">
                  <c:v>3.1478036915152381</c:v>
                </c:pt>
                <c:pt idx="13">
                  <c:v>3.1478036915152381</c:v>
                </c:pt>
                <c:pt idx="14">
                  <c:v>3.1478036915152381</c:v>
                </c:pt>
                <c:pt idx="15">
                  <c:v>3.1478036915152381</c:v>
                </c:pt>
                <c:pt idx="16">
                  <c:v>3.1478036915152381</c:v>
                </c:pt>
                <c:pt idx="17">
                  <c:v>3.1478036915152381</c:v>
                </c:pt>
                <c:pt idx="18">
                  <c:v>3.1478036915152381</c:v>
                </c:pt>
                <c:pt idx="19">
                  <c:v>3.1478036915152381</c:v>
                </c:pt>
                <c:pt idx="20">
                  <c:v>3.1478036915152381</c:v>
                </c:pt>
                <c:pt idx="21">
                  <c:v>3.1478036915152381</c:v>
                </c:pt>
                <c:pt idx="22">
                  <c:v>3.1478036915152381</c:v>
                </c:pt>
                <c:pt idx="23">
                  <c:v>3.1478036915152381</c:v>
                </c:pt>
                <c:pt idx="24">
                  <c:v>3.1478036915152381</c:v>
                </c:pt>
                <c:pt idx="25">
                  <c:v>3.1478036915152381</c:v>
                </c:pt>
                <c:pt idx="26">
                  <c:v>3.1478036915152381</c:v>
                </c:pt>
                <c:pt idx="27">
                  <c:v>3.1478036915152381</c:v>
                </c:pt>
                <c:pt idx="28">
                  <c:v>3.1478036915152381</c:v>
                </c:pt>
                <c:pt idx="29">
                  <c:v>3.1478036915152381</c:v>
                </c:pt>
                <c:pt idx="30">
                  <c:v>3.1478036915152381</c:v>
                </c:pt>
                <c:pt idx="31">
                  <c:v>3.1478036915152381</c:v>
                </c:pt>
                <c:pt idx="32">
                  <c:v>3.1478036915152381</c:v>
                </c:pt>
                <c:pt idx="33">
                  <c:v>3.1478036915152381</c:v>
                </c:pt>
                <c:pt idx="34">
                  <c:v>3.1478036915152381</c:v>
                </c:pt>
                <c:pt idx="35">
                  <c:v>3.1478036915152381</c:v>
                </c:pt>
                <c:pt idx="36">
                  <c:v>3.1478036915152381</c:v>
                </c:pt>
                <c:pt idx="37">
                  <c:v>3.1478036915152381</c:v>
                </c:pt>
                <c:pt idx="38">
                  <c:v>3.1478036915152381</c:v>
                </c:pt>
                <c:pt idx="39">
                  <c:v>3.1478036915152381</c:v>
                </c:pt>
                <c:pt idx="40">
                  <c:v>3.1478036915152381</c:v>
                </c:pt>
                <c:pt idx="41">
                  <c:v>3.1478036915152381</c:v>
                </c:pt>
                <c:pt idx="42">
                  <c:v>3.1478036915152381</c:v>
                </c:pt>
                <c:pt idx="43">
                  <c:v>3.1478036915152381</c:v>
                </c:pt>
                <c:pt idx="44">
                  <c:v>3.1478036915152381</c:v>
                </c:pt>
                <c:pt idx="45">
                  <c:v>3.1478036915152381</c:v>
                </c:pt>
                <c:pt idx="46">
                  <c:v>3.1478036915152381</c:v>
                </c:pt>
                <c:pt idx="47">
                  <c:v>3.1478036915152381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'UCI-Pediatria'!$P$3:$P$6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('UCI-Pediatria'!$P$34:$P$45,'UCI-Pediatria'!$P$47:$P$58,'UCI-Pediatria'!$P$60:$P$71,'UCI-Pediatria'!$P$73:$P$84)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'UCI-Pediatria'!$Q$3:$Q$6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('UCI-Pediatria'!$Q$34:$Q$45,'UCI-Pediatria'!$Q$47:$Q$58,'UCI-Pediatria'!$Q$60:$Q$71,'UCI-Pediatria'!$Q$73:$Q$84)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'UCI-Pediatria'!$R$3:$R$6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('UCI-Pediatria'!$R$34:$R$45,'UCI-Pediatria'!$R$47:$R$58,'UCI-Pediatria'!$R$60:$R$71,'UCI-Pediatria'!$R$73:$R$84)</c:f>
              <c:numCache>
                <c:formatCode>0.00</c:formatCode>
                <c:ptCount val="48"/>
                <c:pt idx="0">
                  <c:v>14.485628028148614</c:v>
                </c:pt>
                <c:pt idx="1">
                  <c:v>15.992435675528654</c:v>
                </c:pt>
                <c:pt idx="2">
                  <c:v>15.652441783935316</c:v>
                </c:pt>
                <c:pt idx="3">
                  <c:v>14.38271070026226</c:v>
                </c:pt>
                <c:pt idx="4">
                  <c:v>15.560155370684173</c:v>
                </c:pt>
                <c:pt idx="5">
                  <c:v>15.046316116196065</c:v>
                </c:pt>
                <c:pt idx="6">
                  <c:v>16.949332095744452</c:v>
                </c:pt>
                <c:pt idx="7">
                  <c:v>20.965500245444694</c:v>
                </c:pt>
                <c:pt idx="8">
                  <c:v>18.07779652765738</c:v>
                </c:pt>
                <c:pt idx="9">
                  <c:v>16.361761114193364</c:v>
                </c:pt>
                <c:pt idx="10">
                  <c:v>16.58765709159125</c:v>
                </c:pt>
                <c:pt idx="11">
                  <c:v>19.862284635575705</c:v>
                </c:pt>
                <c:pt idx="12">
                  <c:v>19.036361555285819</c:v>
                </c:pt>
                <c:pt idx="13">
                  <c:v>24.726105803797708</c:v>
                </c:pt>
                <c:pt idx="14">
                  <c:v>18.405967441602172</c:v>
                </c:pt>
                <c:pt idx="15">
                  <c:v>16.58765709159125</c:v>
                </c:pt>
                <c:pt idx="16">
                  <c:v>15.295092408941912</c:v>
                </c:pt>
                <c:pt idx="17">
                  <c:v>16.41716579082906</c:v>
                </c:pt>
                <c:pt idx="18">
                  <c:v>15.425478491942663</c:v>
                </c:pt>
                <c:pt idx="19">
                  <c:v>16.361761114193364</c:v>
                </c:pt>
                <c:pt idx="20">
                  <c:v>23.221246006885579</c:v>
                </c:pt>
                <c:pt idx="21">
                  <c:v>21.531281762959132</c:v>
                </c:pt>
                <c:pt idx="22">
                  <c:v>24.726105803797708</c:v>
                </c:pt>
                <c:pt idx="23">
                  <c:v>20.326664141761718</c:v>
                </c:pt>
                <c:pt idx="24">
                  <c:v>14.185013613485543</c:v>
                </c:pt>
                <c:pt idx="25">
                  <c:v>15.469882524045374</c:v>
                </c:pt>
                <c:pt idx="26">
                  <c:v>13.761509704704954</c:v>
                </c:pt>
                <c:pt idx="27">
                  <c:v>16.82554907152489</c:v>
                </c:pt>
                <c:pt idx="28">
                  <c:v>20.448935154185548</c:v>
                </c:pt>
                <c:pt idx="29">
                  <c:v>20.965500245444694</c:v>
                </c:pt>
                <c:pt idx="30">
                  <c:v>16.58765709159125</c:v>
                </c:pt>
                <c:pt idx="31">
                  <c:v>19.862284635575705</c:v>
                </c:pt>
                <c:pt idx="32">
                  <c:v>16.705037952557927</c:v>
                </c:pt>
                <c:pt idx="33">
                  <c:v>18.666809648321223</c:v>
                </c:pt>
                <c:pt idx="34">
                  <c:v>18.578381544140594</c:v>
                </c:pt>
                <c:pt idx="35">
                  <c:v>18.756775653924532</c:v>
                </c:pt>
                <c:pt idx="36">
                  <c:v>15.560155370684173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84128"/>
        <c:axId val="142403072"/>
      </c:lineChart>
      <c:catAx>
        <c:axId val="1423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403072"/>
        <c:crosses val="autoZero"/>
        <c:auto val="1"/>
        <c:lblAlgn val="ctr"/>
        <c:lblOffset val="100"/>
        <c:tickLblSkip val="1"/>
        <c:noMultiLvlLbl val="0"/>
      </c:catAx>
      <c:valAx>
        <c:axId val="142403072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Incidence Rate  x 1000 patients x day</a:t>
                </a:r>
              </a:p>
            </c:rich>
          </c:tx>
          <c:layout>
            <c:manualLayout>
              <c:xMode val="edge"/>
              <c:yMode val="edge"/>
              <c:x val="0"/>
              <c:y val="0.181601104435750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384128"/>
        <c:crosses val="autoZero"/>
        <c:crossBetween val="between"/>
        <c:majorUnit val="5"/>
        <c:minorUnit val="5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9154522791652362"/>
          <c:y val="0.13659010918853437"/>
          <c:w val="0.26496815374960558"/>
          <c:h val="0.2213535885976831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Density Incidence Rate </a:t>
            </a:r>
            <a:r>
              <a:rPr lang="es-PE" sz="1400" b="1" i="0" u="none" strike="noStrike" baseline="0">
                <a:effectLst/>
              </a:rPr>
              <a:t>of Urinary Tract Infections Associated to Urinary Catheter. Pediatric Intensive Care Unit. National Institute of Child Health</a:t>
            </a:r>
            <a:r>
              <a:rPr lang="es-PE"/>
              <a:t>, 2011 - 2012</a:t>
            </a:r>
          </a:p>
        </c:rich>
      </c:tx>
      <c:layout>
        <c:manualLayout>
          <c:xMode val="edge"/>
          <c:yMode val="edge"/>
          <c:x val="0.1343368442581041"/>
          <c:y val="7.2851016322346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80663880670265"/>
          <c:y val="0.20246962401047455"/>
          <c:w val="0.68930447635730274"/>
          <c:h val="0.37037126343379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'UCI-Pediatria'!$A$73:$A$84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'UCI-Pediatria'!$B$73:$B$84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'UCI-Pediatria'!$N$73:$N$84</c:f>
              <c:numCache>
                <c:formatCode>0.0</c:formatCode>
                <c:ptCount val="12"/>
                <c:pt idx="0">
                  <c:v>7.3529411764705879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4832"/>
        <c:axId val="143226752"/>
      </c:barChart>
      <c:lineChart>
        <c:grouping val="standard"/>
        <c:varyColors val="0"/>
        <c:ser>
          <c:idx val="13"/>
          <c:order val="1"/>
          <c:tx>
            <c:strRef>
              <c:f>'UCI-Pediatria'!$A$60:$A$71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'UCI-Pediatria'!$N$60:$N$71</c:f>
              <c:numCache>
                <c:formatCode>0.0</c:formatCode>
                <c:ptCount val="12"/>
                <c:pt idx="0">
                  <c:v>5.8139534883720927</c:v>
                </c:pt>
                <c:pt idx="1">
                  <c:v>0</c:v>
                </c:pt>
                <c:pt idx="2">
                  <c:v>5.3763440860215059</c:v>
                </c:pt>
                <c:pt idx="3" formatCode="General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4832"/>
        <c:axId val="143226752"/>
      </c:lineChart>
      <c:catAx>
        <c:axId val="1432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226752"/>
        <c:crosses val="autoZero"/>
        <c:auto val="1"/>
        <c:lblAlgn val="ctr"/>
        <c:lblOffset val="100"/>
        <c:tickMarkSkip val="1"/>
        <c:noMultiLvlLbl val="0"/>
      </c:catAx>
      <c:valAx>
        <c:axId val="143226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Density Infection</a:t>
                </a:r>
                <a:r>
                  <a:rPr lang="es-PE" baseline="0"/>
                  <a:t> Rate</a:t>
                </a:r>
                <a:r>
                  <a:rPr lang="es-PE"/>
                  <a:t>.</a:t>
                </a:r>
              </a:p>
            </c:rich>
          </c:tx>
          <c:layout>
            <c:manualLayout>
              <c:xMode val="edge"/>
              <c:yMode val="edge"/>
              <c:x val="0.12134801331651723"/>
              <c:y val="0.193490384254115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224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5" r="0.750000000000005" t="1" header="0" footer="0"/>
    <c:pageSetup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Intra Hospital Infections: Incidence Density Rate for </a:t>
            </a:r>
            <a:r>
              <a:rPr lang="es-PE" sz="1000" b="1" i="0" u="none" strike="noStrike" baseline="0"/>
              <a:t>Central Line-Associated Bloodstream Infections at Pediatric Intensive Care Unit. National Institute of Child Health</a:t>
            </a:r>
            <a:r>
              <a:rPr lang="es-PE"/>
              <a:t>, 2007 - 2012</a:t>
            </a:r>
          </a:p>
        </c:rich>
      </c:tx>
      <c:layout>
        <c:manualLayout>
          <c:xMode val="edge"/>
          <c:yMode val="edge"/>
          <c:x val="0.13583813943786829"/>
          <c:y val="3.160277096510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6572875942954"/>
          <c:y val="0.178591426071741"/>
          <c:w val="0.67567259512141398"/>
          <c:h val="0.628838196696001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'UCI-Pediatria'!$F$3:$F$6</c:f>
              <c:strCache>
                <c:ptCount val="1"/>
                <c:pt idx="0">
                  <c:v>Tasa de CVC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('UCI-Pediatria'!$F$20,'UCI-Pediatria'!$F$33,'UCI-Pediatria'!$F$46,'UCI-Pediatria'!$F$59,'UCI-Pediatria'!$F$72,'UCI-Pediatria'!$F$85)</c:f>
              <c:numCache>
                <c:formatCode>0.00</c:formatCode>
                <c:ptCount val="6"/>
                <c:pt idx="0">
                  <c:v>10.006455777921239</c:v>
                </c:pt>
                <c:pt idx="1">
                  <c:v>5.333333333333333</c:v>
                </c:pt>
                <c:pt idx="2">
                  <c:v>3.2802249297094654</c:v>
                </c:pt>
                <c:pt idx="3">
                  <c:v>5.4914881933003841</c:v>
                </c:pt>
                <c:pt idx="4">
                  <c:v>1.6645859342488556</c:v>
                </c:pt>
                <c:pt idx="5">
                  <c:v>3.4965034965034967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970688"/>
        <c:axId val="143972608"/>
      </c:barChart>
      <c:lineChart>
        <c:grouping val="standard"/>
        <c:varyColors val="0"/>
        <c:ser>
          <c:idx val="2"/>
          <c:order val="2"/>
          <c:tx>
            <c:strRef>
              <c:f>'UCI-Pediatria'!$H$3:$H$6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('UCI-Pediatria'!$A$8:$A$20,'UCI-Pediatria'!$A$21:$A$33,'UCI-Pediatria'!$A$34:$A$45,'UCI-Pediatria'!$A$47:$A$58,'UCI-Pediatria'!$A$60:$A$71,'UCI-Pediatria'!$A$73:$A$84)</c:f>
              <c:numCache>
                <c:formatCode>General</c:formatCode>
                <c:ptCount val="74"/>
                <c:pt idx="0">
                  <c:v>2007</c:v>
                </c:pt>
                <c:pt idx="13">
                  <c:v>2008</c:v>
                </c:pt>
                <c:pt idx="26">
                  <c:v>2009</c:v>
                </c:pt>
                <c:pt idx="38">
                  <c:v>2010</c:v>
                </c:pt>
                <c:pt idx="50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('UCI-Pediatria'!$H$20,'UCI-Pediatria'!$H$33,'UCI-Pediatria'!$H$46,'UCI-Pediatria'!$H$59,'UCI-Pediatria'!$H$72,'UCI-Pediatria'!$H$85)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'UCI-Pediatria'!$I$3:$I$6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('UCI-Pediatria'!$A$8:$A$20,'UCI-Pediatria'!$A$21:$A$33,'UCI-Pediatria'!$A$34:$A$45,'UCI-Pediatria'!$A$47:$A$58,'UCI-Pediatria'!$A$60:$A$71,'UCI-Pediatria'!$A$73:$A$84)</c:f>
              <c:numCache>
                <c:formatCode>General</c:formatCode>
                <c:ptCount val="74"/>
                <c:pt idx="0">
                  <c:v>2007</c:v>
                </c:pt>
                <c:pt idx="13">
                  <c:v>2008</c:v>
                </c:pt>
                <c:pt idx="26">
                  <c:v>2009</c:v>
                </c:pt>
                <c:pt idx="38">
                  <c:v>2010</c:v>
                </c:pt>
                <c:pt idx="50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('UCI-Pediatria'!$I$20,'UCI-Pediatria'!$I$33,'UCI-Pediatria'!$I$46,'UCI-Pediatria'!$I$59,'UCI-Pediatria'!$I$72,'UCI-Pediatria'!$I$85)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'UCI-Pediatria'!$G$3:$G$6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('UCI-Pediatria'!$A$8:$A$20,'UCI-Pediatria'!$A$21:$A$33,'UCI-Pediatria'!$A$34:$A$45,'UCI-Pediatria'!$A$47:$A$58,'UCI-Pediatria'!$A$60:$A$71,'UCI-Pediatria'!$A$73:$A$84)</c:f>
              <c:numCache>
                <c:formatCode>General</c:formatCode>
                <c:ptCount val="74"/>
                <c:pt idx="0">
                  <c:v>2007</c:v>
                </c:pt>
                <c:pt idx="13">
                  <c:v>2008</c:v>
                </c:pt>
                <c:pt idx="26">
                  <c:v>2009</c:v>
                </c:pt>
                <c:pt idx="38">
                  <c:v>2010</c:v>
                </c:pt>
                <c:pt idx="50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('UCI-Pediatria'!$G$20,'UCI-Pediatria'!$G$33,'UCI-Pediatria'!$G$46,'UCI-Pediatria'!$G$59,'UCI-Pediatria'!$G$72,'UCI-Pediatria'!$G$85)</c:f>
              <c:numCache>
                <c:formatCode>0.00</c:formatCode>
                <c:ptCount val="6"/>
                <c:pt idx="0">
                  <c:v>5.4202801867911941</c:v>
                </c:pt>
                <c:pt idx="1">
                  <c:v>5.4202801867911941</c:v>
                </c:pt>
                <c:pt idx="2">
                  <c:v>5.4202801867911941</c:v>
                </c:pt>
                <c:pt idx="3">
                  <c:v>5.4202801867911941</c:v>
                </c:pt>
                <c:pt idx="4">
                  <c:v>5.4202801867911941</c:v>
                </c:pt>
                <c:pt idx="5">
                  <c:v>5.4202801867911941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'UCI-Pediatria'!$J$3:$J$6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Ref>
              <c:f>('UCI-Pediatria'!$A$8:$A$20,'UCI-Pediatria'!$A$21:$A$33,'UCI-Pediatria'!$A$34:$A$45,'UCI-Pediatria'!$A$47:$A$58,'UCI-Pediatria'!$A$60:$A$71,'UCI-Pediatria'!$A$73:$A$84)</c:f>
              <c:numCache>
                <c:formatCode>General</c:formatCode>
                <c:ptCount val="74"/>
                <c:pt idx="0">
                  <c:v>2007</c:v>
                </c:pt>
                <c:pt idx="13">
                  <c:v>2008</c:v>
                </c:pt>
                <c:pt idx="26">
                  <c:v>2009</c:v>
                </c:pt>
                <c:pt idx="38">
                  <c:v>2010</c:v>
                </c:pt>
                <c:pt idx="50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('UCI-Pediatria'!$J$20,'UCI-Pediatria'!$J$33,'UCI-Pediatria'!$J$46,'UCI-Pediatria'!$J$59,'UCI-Pediatria'!$J$72,'UCI-Pediatria'!$J$85)</c:f>
              <c:numCache>
                <c:formatCode>0.00</c:formatCode>
                <c:ptCount val="6"/>
                <c:pt idx="0">
                  <c:v>8.8329153994519842</c:v>
                </c:pt>
                <c:pt idx="1">
                  <c:v>9.424697360938147</c:v>
                </c:pt>
                <c:pt idx="2">
                  <c:v>9.5320932960681457</c:v>
                </c:pt>
                <c:pt idx="3">
                  <c:v>9.8714647427629796</c:v>
                </c:pt>
                <c:pt idx="4">
                  <c:v>9.2951194252835698</c:v>
                </c:pt>
                <c:pt idx="5">
                  <c:v>16.652033537911791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970688"/>
        <c:axId val="143972608"/>
      </c:lineChart>
      <c:lineChart>
        <c:grouping val="standard"/>
        <c:varyColors val="0"/>
        <c:ser>
          <c:idx val="0"/>
          <c:order val="1"/>
          <c:tx>
            <c:strRef>
              <c:f>'UCI-Pediatria'!$C$3:$C$6</c:f>
              <c:strCache>
                <c:ptCount val="1"/>
                <c:pt idx="0">
                  <c:v>N° Dias Exposicion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('UCI-Pediatria'!$C$20,'UCI-Pediatria'!$C$33,'UCI-Pediatria'!$C$46,'UCI-Pediatria'!$C$59,'UCI-Pediatria'!$C$72,'UCI-Pediatria'!$C$85)</c:f>
              <c:numCache>
                <c:formatCode>General</c:formatCode>
                <c:ptCount val="6"/>
                <c:pt idx="0" formatCode="0">
                  <c:v>3098</c:v>
                </c:pt>
                <c:pt idx="1">
                  <c:v>2250</c:v>
                </c:pt>
                <c:pt idx="2">
                  <c:v>2134</c:v>
                </c:pt>
                <c:pt idx="3">
                  <c:v>1821</c:v>
                </c:pt>
                <c:pt idx="4">
                  <c:v>2403</c:v>
                </c:pt>
                <c:pt idx="5">
                  <c:v>286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589760"/>
        <c:axId val="143591296"/>
      </c:lineChart>
      <c:catAx>
        <c:axId val="1439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97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972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Density of Infections Rate </a:t>
                </a:r>
              </a:p>
            </c:rich>
          </c:tx>
          <c:layout>
            <c:manualLayout>
              <c:xMode val="edge"/>
              <c:yMode val="edge"/>
              <c:x val="9.9057551580886832E-2"/>
              <c:y val="0.273311819629103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970688"/>
        <c:crosses val="autoZero"/>
        <c:crossBetween val="between"/>
      </c:valAx>
      <c:catAx>
        <c:axId val="14358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43591296"/>
        <c:crosses val="autoZero"/>
        <c:auto val="0"/>
        <c:lblAlgn val="ctr"/>
        <c:lblOffset val="100"/>
        <c:noMultiLvlLbl val="0"/>
      </c:catAx>
      <c:valAx>
        <c:axId val="1435912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100"/>
                  <a:t>No of Days Exposed</a:t>
                </a:r>
              </a:p>
            </c:rich>
          </c:tx>
          <c:layout>
            <c:manualLayout>
              <c:xMode val="edge"/>
              <c:yMode val="edge"/>
              <c:x val="0.96242776937651009"/>
              <c:y val="0.3431150614369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589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88407752309649812"/>
          <c:w val="0.9747973092767378"/>
          <c:h val="0.107425424280981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5" r="0.75000000000000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Incidence Density Rate of Central LineAssociated-Bloodstream Infections. Pediatric Intensive Care Unit. National Institute of Health, 2011 - 2012</a:t>
            </a:r>
          </a:p>
        </c:rich>
      </c:tx>
      <c:layout>
        <c:manualLayout>
          <c:xMode val="edge"/>
          <c:yMode val="edge"/>
          <c:x val="0.14975934130682644"/>
          <c:y val="2.1820653713249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97100712489207"/>
          <c:y val="0.23428571428571429"/>
          <c:w val="0.72555806908473575"/>
          <c:h val="0.36857142857142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'UCI-Pediatria'!$A$73:$A$84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'UCI-Pediatria'!$F$73:$F$84</c:f>
              <c:numCache>
                <c:formatCode>0.00</c:formatCode>
                <c:ptCount val="12"/>
                <c:pt idx="0">
                  <c:v>3.4965034965034967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03968"/>
        <c:axId val="143634816"/>
      </c:barChart>
      <c:lineChart>
        <c:grouping val="standard"/>
        <c:varyColors val="0"/>
        <c:ser>
          <c:idx val="13"/>
          <c:order val="1"/>
          <c:tx>
            <c:strRef>
              <c:f>'UCI-Pediatria'!$A$60:$A$71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'UCI-Pediatria'!$F$60:$F$71</c:f>
              <c:numCache>
                <c:formatCode>0.00</c:formatCode>
                <c:ptCount val="12"/>
                <c:pt idx="0">
                  <c:v>0</c:v>
                </c:pt>
                <c:pt idx="1">
                  <c:v>3.3222591362126246</c:v>
                </c:pt>
                <c:pt idx="2">
                  <c:v>4.9504950495049505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5.5555555555555554</c:v>
                </c:pt>
                <c:pt idx="7">
                  <c:v>3.8461538461538463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3968"/>
        <c:axId val="143634816"/>
      </c:lineChart>
      <c:catAx>
        <c:axId val="1436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634816"/>
        <c:crosses val="autoZero"/>
        <c:auto val="1"/>
        <c:lblAlgn val="ctr"/>
        <c:lblOffset val="100"/>
        <c:tickMarkSkip val="1"/>
        <c:noMultiLvlLbl val="0"/>
      </c:catAx>
      <c:valAx>
        <c:axId val="143634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Density Incidence Rate .</a:t>
                </a:r>
              </a:p>
            </c:rich>
          </c:tx>
          <c:layout>
            <c:manualLayout>
              <c:xMode val="edge"/>
              <c:yMode val="edge"/>
              <c:x val="9.7160610025787589E-2"/>
              <c:y val="0.2225306369077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603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5" r="0.75000000000000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baseline="0">
                <a:effectLst/>
              </a:rPr>
              <a:t>Intra Hospital Infections:  Density Incidence Rate of Ventilator-Asocciated  Pneumonia. Pediatric Intensive Care Unit. </a:t>
            </a:r>
            <a:endParaRPr lang="es-PE" sz="1400">
              <a:effectLst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baseline="0">
                <a:effectLst/>
              </a:rPr>
              <a:t>National Institute of Child Health</a:t>
            </a:r>
            <a:r>
              <a:rPr lang="es-PE" sz="1400"/>
              <a:t>IIH</a:t>
            </a:r>
            <a:r>
              <a:rPr lang="es-PE"/>
              <a:t>: 2009- 2012</a:t>
            </a:r>
          </a:p>
        </c:rich>
      </c:tx>
      <c:layout>
        <c:manualLayout>
          <c:xMode val="edge"/>
          <c:yMode val="edge"/>
          <c:x val="0.12019217702911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7174574717715"/>
          <c:y val="0.1561144888392304"/>
          <c:w val="0.87479890544369332"/>
          <c:h val="0.5576627372888419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('UCI-Pediatria'!$V$34:$V$45,'UCI-Pediatria'!$V$47:$V$58,'UCI-Pediatria'!$V$60:$V$71,'UCI-Pediatria'!$V$73:$V$84)</c:f>
              <c:numCache>
                <c:formatCode>0.0</c:formatCode>
                <c:ptCount val="48"/>
                <c:pt idx="0">
                  <c:v>9.5846645367412133</c:v>
                </c:pt>
                <c:pt idx="1">
                  <c:v>6.0422960725075532</c:v>
                </c:pt>
                <c:pt idx="2">
                  <c:v>7.832898172323759</c:v>
                </c:pt>
                <c:pt idx="3">
                  <c:v>2.8735632183908044</c:v>
                </c:pt>
                <c:pt idx="4">
                  <c:v>2.6809651474530831</c:v>
                </c:pt>
                <c:pt idx="5">
                  <c:v>2.9761904761904758</c:v>
                </c:pt>
                <c:pt idx="6">
                  <c:v>14.285714285714285</c:v>
                </c:pt>
                <c:pt idx="7">
                  <c:v>4.9751243781094523</c:v>
                </c:pt>
                <c:pt idx="8">
                  <c:v>9.4339622641509422</c:v>
                </c:pt>
                <c:pt idx="9">
                  <c:v>2.6666666666666665</c:v>
                </c:pt>
                <c:pt idx="10">
                  <c:v>2.6954177897574128</c:v>
                </c:pt>
                <c:pt idx="11">
                  <c:v>5.1282051282051286</c:v>
                </c:pt>
                <c:pt idx="12">
                  <c:v>3.4602076124567476</c:v>
                </c:pt>
                <c:pt idx="13">
                  <c:v>8.6580086580086579</c:v>
                </c:pt>
                <c:pt idx="14">
                  <c:v>9.375</c:v>
                </c:pt>
                <c:pt idx="15">
                  <c:v>5.3050397877984086</c:v>
                </c:pt>
                <c:pt idx="16">
                  <c:v>2.3809523809523814</c:v>
                </c:pt>
                <c:pt idx="17">
                  <c:v>2.7932960893854748</c:v>
                </c:pt>
                <c:pt idx="18">
                  <c:v>5.2356020942408383</c:v>
                </c:pt>
                <c:pt idx="19">
                  <c:v>2.8735632183908044</c:v>
                </c:pt>
                <c:pt idx="20">
                  <c:v>3.4129692832764507</c:v>
                </c:pt>
                <c:pt idx="21">
                  <c:v>3.0030030030030028</c:v>
                </c:pt>
                <c:pt idx="22">
                  <c:v>4.6511627906976747</c:v>
                </c:pt>
                <c:pt idx="23">
                  <c:v>2.5062656641604009</c:v>
                </c:pt>
                <c:pt idx="24">
                  <c:v>4.8899755501222497</c:v>
                </c:pt>
                <c:pt idx="25">
                  <c:v>6.4516129032258061</c:v>
                </c:pt>
                <c:pt idx="26">
                  <c:v>0</c:v>
                </c:pt>
                <c:pt idx="27">
                  <c:v>0</c:v>
                </c:pt>
                <c:pt idx="28">
                  <c:v>2.5510204081632653</c:v>
                </c:pt>
                <c:pt idx="29">
                  <c:v>0</c:v>
                </c:pt>
                <c:pt idx="30">
                  <c:v>3.4013605442176869</c:v>
                </c:pt>
                <c:pt idx="31">
                  <c:v>4.6403712296983759</c:v>
                </c:pt>
                <c:pt idx="32">
                  <c:v>0</c:v>
                </c:pt>
                <c:pt idx="33">
                  <c:v>0</c:v>
                </c:pt>
                <c:pt idx="34">
                  <c:v>2.8818443804034581</c:v>
                </c:pt>
                <c:pt idx="35">
                  <c:v>3.0487804878048781</c:v>
                </c:pt>
                <c:pt idx="36">
                  <c:v>2.3255813953488373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3686656"/>
        <c:axId val="143697408"/>
      </c:barChart>
      <c:lineChart>
        <c:grouping val="standard"/>
        <c:varyColors val="0"/>
        <c:ser>
          <c:idx val="1"/>
          <c:order val="1"/>
          <c:tx>
            <c:strRef>
              <c:f>'UCI-Pediatria'!$W$3:$W$6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('UCI-Pediatria'!$W$34:$W$45,'UCI-Pediatria'!$W$47:$W$58,'UCI-Pediatria'!$W$60:$W$71,'UCI-Pediatria'!$W$73:$W$84)</c:f>
              <c:numCache>
                <c:formatCode>0.00</c:formatCode>
                <c:ptCount val="48"/>
                <c:pt idx="0">
                  <c:v>4.4232219150540342</c:v>
                </c:pt>
                <c:pt idx="1">
                  <c:v>4.4232219150540342</c:v>
                </c:pt>
                <c:pt idx="2">
                  <c:v>4.4232219150540342</c:v>
                </c:pt>
                <c:pt idx="3">
                  <c:v>4.4232219150540342</c:v>
                </c:pt>
                <c:pt idx="4">
                  <c:v>4.4232219150540342</c:v>
                </c:pt>
                <c:pt idx="5">
                  <c:v>4.4232219150540342</c:v>
                </c:pt>
                <c:pt idx="6">
                  <c:v>4.4232219150540342</c:v>
                </c:pt>
                <c:pt idx="7">
                  <c:v>4.4232219150540342</c:v>
                </c:pt>
                <c:pt idx="8">
                  <c:v>4.4232219150540342</c:v>
                </c:pt>
                <c:pt idx="9">
                  <c:v>4.4232219150540342</c:v>
                </c:pt>
                <c:pt idx="10">
                  <c:v>4.4232219150540342</c:v>
                </c:pt>
                <c:pt idx="11">
                  <c:v>4.4232219150540342</c:v>
                </c:pt>
                <c:pt idx="12">
                  <c:v>4.4232219150540342</c:v>
                </c:pt>
                <c:pt idx="13">
                  <c:v>4.4232219150540342</c:v>
                </c:pt>
                <c:pt idx="14">
                  <c:v>4.4232219150540342</c:v>
                </c:pt>
                <c:pt idx="15">
                  <c:v>4.4232219150540342</c:v>
                </c:pt>
                <c:pt idx="16">
                  <c:v>4.4232219150540342</c:v>
                </c:pt>
                <c:pt idx="17">
                  <c:v>4.4232219150540342</c:v>
                </c:pt>
                <c:pt idx="18">
                  <c:v>4.4232219150540342</c:v>
                </c:pt>
                <c:pt idx="19">
                  <c:v>4.4232219150540342</c:v>
                </c:pt>
                <c:pt idx="20">
                  <c:v>4.4232219150540342</c:v>
                </c:pt>
                <c:pt idx="21">
                  <c:v>4.4232219150540342</c:v>
                </c:pt>
                <c:pt idx="22">
                  <c:v>4.4232219150540342</c:v>
                </c:pt>
                <c:pt idx="23">
                  <c:v>4.4232219150540342</c:v>
                </c:pt>
                <c:pt idx="24">
                  <c:v>4.4232219150540342</c:v>
                </c:pt>
                <c:pt idx="25">
                  <c:v>4.4232219150540342</c:v>
                </c:pt>
                <c:pt idx="26">
                  <c:v>4.4232219150540342</c:v>
                </c:pt>
                <c:pt idx="27">
                  <c:v>4.4232219150540342</c:v>
                </c:pt>
                <c:pt idx="28">
                  <c:v>4.4232219150540342</c:v>
                </c:pt>
                <c:pt idx="29">
                  <c:v>4.4232219150540342</c:v>
                </c:pt>
                <c:pt idx="30">
                  <c:v>4.4232219150540342</c:v>
                </c:pt>
                <c:pt idx="31">
                  <c:v>4.4232219150540342</c:v>
                </c:pt>
                <c:pt idx="32">
                  <c:v>4.4232219150540342</c:v>
                </c:pt>
                <c:pt idx="33">
                  <c:v>4.4232219150540342</c:v>
                </c:pt>
                <c:pt idx="34">
                  <c:v>4.4232219150540342</c:v>
                </c:pt>
                <c:pt idx="35">
                  <c:v>4.4232219150540342</c:v>
                </c:pt>
                <c:pt idx="36">
                  <c:v>4.4232219150540342</c:v>
                </c:pt>
                <c:pt idx="37">
                  <c:v>4.4232219150540342</c:v>
                </c:pt>
                <c:pt idx="38">
                  <c:v>4.4232219150540342</c:v>
                </c:pt>
                <c:pt idx="39">
                  <c:v>4.4232219150540342</c:v>
                </c:pt>
                <c:pt idx="40">
                  <c:v>4.4232219150540342</c:v>
                </c:pt>
                <c:pt idx="41">
                  <c:v>4.4232219150540342</c:v>
                </c:pt>
                <c:pt idx="42">
                  <c:v>4.4232219150540342</c:v>
                </c:pt>
                <c:pt idx="43">
                  <c:v>4.4232219150540342</c:v>
                </c:pt>
                <c:pt idx="44">
                  <c:v>4.4232219150540342</c:v>
                </c:pt>
                <c:pt idx="45">
                  <c:v>4.4232219150540342</c:v>
                </c:pt>
                <c:pt idx="46">
                  <c:v>4.4232219150540342</c:v>
                </c:pt>
                <c:pt idx="47">
                  <c:v>4.4232219150540342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'UCI-Pediatria'!$X$3:$X$6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('UCI-Pediatria'!$X$34:$X$45,'UCI-Pediatria'!$X$47:$X$58,'UCI-Pediatria'!$X$60:$X$71,'UCI-Pediatria'!$X$73:$X$84)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'UCI-Pediatria'!$Y$3:$Y$6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('UCI-Pediatria'!$Y$34:$Y$45,'UCI-Pediatria'!$Y$47:$Y$58,'UCI-Pediatria'!$Y$60:$Y$71,'UCI-Pediatria'!$Y$73:$Y$84)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'UCI-Pediatria'!$Z$3:$Z$6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('UCI-Pediatria'!$A$34:$B$45,'UCI-Pediatria'!$A$47:$B$58,'UCI-Pediatria'!$A$60:$B$71,'UCI-Pediatria'!$A$73:$B$84)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('UCI-Pediatria'!$Z$34:$Z$45,'UCI-Pediatria'!$Z$47:$Z$58,'UCI-Pediatria'!$Z$60:$Z$71,'UCI-Pediatria'!$Z$73:$Z$84)</c:f>
              <c:numCache>
                <c:formatCode>0.00</c:formatCode>
                <c:ptCount val="48"/>
                <c:pt idx="0">
                  <c:v>14.121997298928804</c:v>
                </c:pt>
                <c:pt idx="1">
                  <c:v>13.854598223931472</c:v>
                </c:pt>
                <c:pt idx="2">
                  <c:v>13.19100270839731</c:v>
                </c:pt>
                <c:pt idx="3">
                  <c:v>13.621349903532455</c:v>
                </c:pt>
                <c:pt idx="4">
                  <c:v>13.307755929421637</c:v>
                </c:pt>
                <c:pt idx="5">
                  <c:v>13.784161268636316</c:v>
                </c:pt>
                <c:pt idx="6">
                  <c:v>16.263977673463742</c:v>
                </c:pt>
                <c:pt idx="7">
                  <c:v>16.526166410075916</c:v>
                </c:pt>
                <c:pt idx="8">
                  <c:v>14.04544696719141</c:v>
                </c:pt>
                <c:pt idx="9">
                  <c:v>13.284032164741991</c:v>
                </c:pt>
                <c:pt idx="10">
                  <c:v>13.331671272857802</c:v>
                </c:pt>
                <c:pt idx="11">
                  <c:v>13.111961216862081</c:v>
                </c:pt>
                <c:pt idx="12">
                  <c:v>14.51668383592034</c:v>
                </c:pt>
                <c:pt idx="13">
                  <c:v>15.71293955909201</c:v>
                </c:pt>
                <c:pt idx="14">
                  <c:v>14.015330382983164</c:v>
                </c:pt>
                <c:pt idx="15">
                  <c:v>13.260497434601731</c:v>
                </c:pt>
                <c:pt idx="16">
                  <c:v>12.795900606199202</c:v>
                </c:pt>
                <c:pt idx="17">
                  <c:v>13.491974571051346</c:v>
                </c:pt>
                <c:pt idx="18">
                  <c:v>13.202471360511465</c:v>
                </c:pt>
                <c:pt idx="19">
                  <c:v>13.621349903532455</c:v>
                </c:pt>
                <c:pt idx="20">
                  <c:v>14.447549721472342</c:v>
                </c:pt>
                <c:pt idx="21">
                  <c:v>13.826233118162474</c:v>
                </c:pt>
                <c:pt idx="22">
                  <c:v>16.125484537729736</c:v>
                </c:pt>
                <c:pt idx="23">
                  <c:v>13.013409001133638</c:v>
                </c:pt>
                <c:pt idx="24">
                  <c:v>12.907744621915114</c:v>
                </c:pt>
                <c:pt idx="25">
                  <c:v>14.168813864066854</c:v>
                </c:pt>
                <c:pt idx="26">
                  <c:v>12.584871329601665</c:v>
                </c:pt>
                <c:pt idx="27">
                  <c:v>13.756425091067642</c:v>
                </c:pt>
                <c:pt idx="28">
                  <c:v>13.089767721352384</c:v>
                </c:pt>
                <c:pt idx="29">
                  <c:v>13.454214160039674</c:v>
                </c:pt>
                <c:pt idx="30">
                  <c:v>14.430487023475186</c:v>
                </c:pt>
                <c:pt idx="31">
                  <c:v>12.688366119067984</c:v>
                </c:pt>
                <c:pt idx="32">
                  <c:v>12.795900606199202</c:v>
                </c:pt>
                <c:pt idx="33">
                  <c:v>14.153133094538733</c:v>
                </c:pt>
                <c:pt idx="34">
                  <c:v>13.634594155156071</c:v>
                </c:pt>
                <c:pt idx="35">
                  <c:v>13.897631343100786</c:v>
                </c:pt>
                <c:pt idx="36">
                  <c:v>12.697971170773897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86656"/>
        <c:axId val="143697408"/>
      </c:lineChart>
      <c:catAx>
        <c:axId val="1436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697408"/>
        <c:crosses val="autoZero"/>
        <c:auto val="1"/>
        <c:lblAlgn val="ctr"/>
        <c:lblOffset val="100"/>
        <c:tickLblSkip val="1"/>
        <c:noMultiLvlLbl val="0"/>
      </c:catAx>
      <c:valAx>
        <c:axId val="143697408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943606745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686656"/>
        <c:crosses val="autoZero"/>
        <c:crossBetween val="between"/>
        <c:majorUnit val="5"/>
        <c:minorUnit val="5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8502702273910896"/>
          <c:y val="0.18930238983284983"/>
          <c:w val="0.17148647483453527"/>
          <c:h val="0.14178668961926319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Intra Hospital Infections:  Density Incidence Rate of</a:t>
            </a:r>
            <a:r>
              <a:rPr lang="es-PE" baseline="0"/>
              <a:t> Ventilator-</a:t>
            </a:r>
            <a:r>
              <a:rPr lang="es-PE"/>
              <a:t>Asocciated  Pneumonia. Pediatric Intensive Care Unit.</a:t>
            </a:r>
            <a:r>
              <a:rPr lang="es-PE" baseline="0"/>
              <a:t>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baseline="0"/>
              <a:t>National Institute of Child Health</a:t>
            </a:r>
            <a:r>
              <a:rPr lang="es-PE"/>
              <a:t>, 2007- 2012</a:t>
            </a:r>
          </a:p>
        </c:rich>
      </c:tx>
      <c:layout>
        <c:manualLayout>
          <c:xMode val="edge"/>
          <c:yMode val="edge"/>
          <c:x val="9.9205305758798504E-2"/>
          <c:y val="1.60908732562275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59252423649209"/>
          <c:y val="0.16299577001713289"/>
          <c:w val="0.60812620830488229"/>
          <c:h val="0.57929577722305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'UCI-Pediatria'!$V$3:$V$6</c:f>
              <c:strCache>
                <c:ptCount val="1"/>
                <c:pt idx="0">
                  <c:v>Tasa de Neumonia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102916034578246E-4"/>
                  <c:y val="5.3525473143204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819172832753704E-4"/>
                  <c:y val="4.4657828611650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411585019762438E-3"/>
                  <c:y val="5.5390396419159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929625769262316E-4"/>
                  <c:y val="5.13125301406442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4649969212564023E-4"/>
                  <c:y val="4.9621028856831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226772346983802E-3"/>
                  <c:y val="6.0936303090454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('UCI-Pediatria'!$V$20,'UCI-Pediatria'!$V$33,'UCI-Pediatria'!$V$46,'UCI-Pediatria'!$V$59,'UCI-Pediatria'!$V$72,'UCI-Pediatria'!$V$85)</c:f>
              <c:numCache>
                <c:formatCode>0.0</c:formatCode>
                <c:ptCount val="6"/>
                <c:pt idx="0">
                  <c:v>5.3433075073470473</c:v>
                </c:pt>
                <c:pt idx="1">
                  <c:v>5.2554744525547443</c:v>
                </c:pt>
                <c:pt idx="2">
                  <c:v>5.5710306406685239</c:v>
                </c:pt>
                <c:pt idx="3">
                  <c:v>4.2875157629255991</c:v>
                </c:pt>
                <c:pt idx="4">
                  <c:v>2.2815423226100844</c:v>
                </c:pt>
                <c:pt idx="5">
                  <c:v>2.3255813953488373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780096"/>
        <c:axId val="143987072"/>
      </c:barChart>
      <c:lineChart>
        <c:grouping val="standard"/>
        <c:varyColors val="0"/>
        <c:ser>
          <c:idx val="2"/>
          <c:order val="2"/>
          <c:tx>
            <c:strRef>
              <c:f>'UCI-Pediatria'!$X$3:$X$6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('UCI-Pediatria'!$X$20,'UCI-Pediatria'!$X$33,'UCI-Pediatria'!$X$46,'UCI-Pediatria'!$X$59,'UCI-Pediatria'!$X$72,'UCI-Pediatria'!$X$85)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'UCI-Pediatria'!$Y$3:$Y$6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('UCI-Pediatria'!$Y$20,'UCI-Pediatria'!$Y$33,'UCI-Pediatria'!$Y$46,'UCI-Pediatria'!$Y$59,'UCI-Pediatria'!$Y$72,'UCI-Pediatria'!$Y$85)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'UCI-Pediatria'!$W$3:$W$6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('UCI-Pediatria'!$W$20,'UCI-Pediatria'!$W$33,'UCI-Pediatria'!$W$46,'UCI-Pediatria'!$W$59,'UCI-Pediatria'!$W$72,'UCI-Pediatria'!$W$85)</c:f>
              <c:numCache>
                <c:formatCode>0.00</c:formatCode>
                <c:ptCount val="6"/>
                <c:pt idx="0">
                  <c:v>4.4232219150540342</c:v>
                </c:pt>
                <c:pt idx="1">
                  <c:v>4.4232219150540342</c:v>
                </c:pt>
                <c:pt idx="2">
                  <c:v>4.4232219150540342</c:v>
                </c:pt>
                <c:pt idx="3">
                  <c:v>4.4232219150540342</c:v>
                </c:pt>
                <c:pt idx="4">
                  <c:v>4.4232219150540342</c:v>
                </c:pt>
                <c:pt idx="5">
                  <c:v>4.4232219150540342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'UCI-Pediatria'!$Z$3:$Z$6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('UCI-Pediatria'!$Z$20,'UCI-Pediatria'!$Z$33,'UCI-Pediatria'!$Z$46,'UCI-Pediatria'!$Z$59,'UCI-Pediatria'!$Z$72,'UCI-Pediatria'!$Z$85)</c:f>
              <c:numCache>
                <c:formatCode>0.00</c:formatCode>
                <c:ptCount val="6"/>
                <c:pt idx="0">
                  <c:v>7.2278750443897293</c:v>
                </c:pt>
                <c:pt idx="1">
                  <c:v>7.3551869199420166</c:v>
                </c:pt>
                <c:pt idx="2">
                  <c:v>7.1537428047446143</c:v>
                </c:pt>
                <c:pt idx="3">
                  <c:v>7.1482279879265045</c:v>
                </c:pt>
                <c:pt idx="4">
                  <c:v>7.0150329522466128</c:v>
                </c:pt>
                <c:pt idx="5">
                  <c:v>12.697971170773897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780096"/>
        <c:axId val="143987072"/>
      </c:lineChart>
      <c:lineChart>
        <c:grouping val="standard"/>
        <c:varyColors val="0"/>
        <c:ser>
          <c:idx val="0"/>
          <c:order val="1"/>
          <c:tx>
            <c:strRef>
              <c:f>'UCI-Pediatria'!$S$3:$S$6</c:f>
              <c:strCache>
                <c:ptCount val="1"/>
                <c:pt idx="0">
                  <c:v>N° Dias Exposicion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('UCI-Pediatria'!$S$20,'UCI-Pediatria'!$S$33,'UCI-Pediatria'!$S$46,'UCI-Pediatria'!$S$59,'UCI-Pediatria'!$S$72,'UCI-Pediatria'!$S$85)</c:f>
              <c:numCache>
                <c:formatCode>General</c:formatCode>
                <c:ptCount val="6"/>
                <c:pt idx="0">
                  <c:v>3743</c:v>
                </c:pt>
                <c:pt idx="1">
                  <c:v>3425</c:v>
                </c:pt>
                <c:pt idx="2">
                  <c:v>3949</c:v>
                </c:pt>
                <c:pt idx="3">
                  <c:v>3965</c:v>
                </c:pt>
                <c:pt idx="4">
                  <c:v>4383</c:v>
                </c:pt>
                <c:pt idx="5">
                  <c:v>430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988992"/>
        <c:axId val="143990784"/>
      </c:lineChart>
      <c:catAx>
        <c:axId val="1437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98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987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Density</a:t>
                </a:r>
                <a:r>
                  <a:rPr lang="es-PE" baseline="0"/>
                  <a:t> Incidene Rate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0.10296130414890799"/>
              <c:y val="0.288191283781834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780096"/>
        <c:crosses val="autoZero"/>
        <c:crossBetween val="between"/>
      </c:valAx>
      <c:catAx>
        <c:axId val="14398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43990784"/>
        <c:crossesAt val="0"/>
        <c:auto val="0"/>
        <c:lblAlgn val="ctr"/>
        <c:lblOffset val="100"/>
        <c:noMultiLvlLbl val="0"/>
      </c:catAx>
      <c:valAx>
        <c:axId val="1439907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100"/>
                  <a:t>No. of Days Exposed</a:t>
                </a:r>
              </a:p>
            </c:rich>
          </c:tx>
          <c:layout>
            <c:manualLayout>
              <c:xMode val="edge"/>
              <c:yMode val="edge"/>
              <c:x val="0.88743920771371465"/>
              <c:y val="0.28573601376750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9889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335971764997265"/>
          <c:y val="0.83126493803659163"/>
          <c:w val="0.7781647936209809"/>
          <c:h val="0.161537500120177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522" r="0.75000000000000522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Density Incidence Rate of Ventilator-Associated Pneumonia. Pediatric Intensive Care Unit. National Institute of Child Health, 2011 - 2012</a:t>
            </a:r>
            <a:endParaRPr lang="es-PE"/>
          </a:p>
        </c:rich>
      </c:tx>
      <c:layout>
        <c:manualLayout>
          <c:xMode val="edge"/>
          <c:yMode val="edge"/>
          <c:x val="0.17440014522680342"/>
          <c:y val="3.209877383037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268033526793221"/>
          <c:y val="0.21192098665361706"/>
          <c:w val="0.60374682247586908"/>
          <c:h val="0.3443716033121277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'UCI-Pediatria'!$A$73:$A$84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'UCI-Pediatria'!$V$73:$V$84</c:f>
              <c:numCache>
                <c:formatCode>0.0</c:formatCode>
                <c:ptCount val="12"/>
                <c:pt idx="0">
                  <c:v>2.3255813953488373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0336"/>
        <c:axId val="144036608"/>
      </c:barChart>
      <c:lineChart>
        <c:grouping val="standard"/>
        <c:varyColors val="0"/>
        <c:ser>
          <c:idx val="13"/>
          <c:order val="0"/>
          <c:tx>
            <c:strRef>
              <c:f>'UCI-Pediatria'!$A$60:$A$71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'UCI-Pediatria'!$B$73:$B$84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'UCI-Pediatria'!$V$60:$V$71</c:f>
              <c:numCache>
                <c:formatCode>0.0</c:formatCode>
                <c:ptCount val="12"/>
                <c:pt idx="0">
                  <c:v>4.8899755501222497</c:v>
                </c:pt>
                <c:pt idx="1">
                  <c:v>6.4516129032258061</c:v>
                </c:pt>
                <c:pt idx="2">
                  <c:v>0</c:v>
                </c:pt>
                <c:pt idx="3">
                  <c:v>0</c:v>
                </c:pt>
                <c:pt idx="4">
                  <c:v>2.5510204081632653</c:v>
                </c:pt>
                <c:pt idx="5">
                  <c:v>0</c:v>
                </c:pt>
                <c:pt idx="6">
                  <c:v>3.4013605442176869</c:v>
                </c:pt>
                <c:pt idx="7">
                  <c:v>4.6403712296983759</c:v>
                </c:pt>
                <c:pt idx="8">
                  <c:v>0</c:v>
                </c:pt>
                <c:pt idx="9">
                  <c:v>0</c:v>
                </c:pt>
                <c:pt idx="10">
                  <c:v>2.8818443804034581</c:v>
                </c:pt>
                <c:pt idx="11">
                  <c:v>3.0487804878048781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0336"/>
        <c:axId val="144036608"/>
      </c:lineChart>
      <c:catAx>
        <c:axId val="1440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036608"/>
        <c:crosses val="autoZero"/>
        <c:auto val="1"/>
        <c:lblAlgn val="ctr"/>
        <c:lblOffset val="100"/>
        <c:tickMarkSkip val="1"/>
        <c:noMultiLvlLbl val="0"/>
      </c:catAx>
      <c:valAx>
        <c:axId val="144036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Density Incidence Rate</a:t>
                </a:r>
              </a:p>
            </c:rich>
          </c:tx>
          <c:layout>
            <c:manualLayout>
              <c:xMode val="edge"/>
              <c:yMode val="edge"/>
              <c:x val="0.19435930018834102"/>
              <c:y val="0.17546799090718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030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522" r="0.75000000000000522" t="1" header="0" footer="0"/>
    <c:pageSetup orientation="landscape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Central UCI Medicina, HOSPITAL..............................,2005 - 2010</a:t>
            </a:r>
          </a:p>
        </c:rich>
      </c:tx>
      <c:layout>
        <c:manualLayout>
          <c:xMode val="edge"/>
          <c:yMode val="edge"/>
          <c:x val="0.13583816173921656"/>
          <c:y val="3.1602799650043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9597974565106"/>
          <c:y val="0.16283118456346804"/>
          <c:w val="0.62542897734113512"/>
          <c:h val="0.625370194110351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 Emerg.'!$F$3:$F$6</c:f>
              <c:strCache>
                <c:ptCount val="1"/>
                <c:pt idx="0">
                  <c:v>Tasa de CVC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324317258507904E-3"/>
                  <c:y val="7.5940803782729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00333329893526E-3"/>
                  <c:y val="1.0580856672820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681575353540031E-4"/>
                  <c:y val="4.7157098472313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15645521374038E-3"/>
                  <c:y val="8.9723923659445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08109307437488E-3"/>
                  <c:y val="7.8351844470963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Emerg.'!$F$20,'UCI Emerg.'!$F$33,'UCI Emerg.'!$F$46,'UCI Emerg.'!$F$59,'UCI Emerg.'!$F$72,'UCI Emerg.'!$F$85)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382400"/>
        <c:axId val="143462400"/>
      </c:barChart>
      <c:lineChart>
        <c:grouping val="standard"/>
        <c:varyColors val="0"/>
        <c:ser>
          <c:idx val="2"/>
          <c:order val="2"/>
          <c:tx>
            <c:strRef>
              <c:f>'UCI Emerg.'!$H$3:$H$6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 Emerg.'!$A$8:$A$20,'UCI Emerg.'!$A$21:$A$33,'UCI Emerg.'!$A$34:$A$45,'UCI Emerg.'!$A$47:$A$58,'UCI Emerg.'!$A$60:$A$71,'UCI Emerg.'!$A$73:$A$84)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 Emerg.'!$H$20,'UCI Emerg.'!$H$33,'UCI Emerg.'!$H$46,'UCI Emerg.'!$H$59,'UCI Emerg.'!$H$72,'UCI Emerg.'!$H$85)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 Emerg.'!$I$3:$I$6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 Emerg.'!$A$8:$A$20,'UCI Emerg.'!$A$21:$A$33,'UCI Emerg.'!$A$34:$A$45,'UCI Emerg.'!$A$47:$A$58,'UCI Emerg.'!$A$60:$A$71,'UCI Emerg.'!$A$73:$A$84)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 Emerg.'!$I$20,'UCI Emerg.'!$I$33,'UCI Emerg.'!$I$46,'UCI Emerg.'!$I$59,'UCI Emerg.'!$I$72,'UCI Emerg.'!$I$85)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 Emerg.'!$G$3:$G$6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('UCI Emerg.'!$A$8:$A$20,'UCI Emerg.'!$A$21:$A$33,'UCI Emerg.'!$A$34:$A$45,'UCI Emerg.'!$A$47:$A$58,'UCI Emerg.'!$A$60:$A$71,'UCI Emerg.'!$A$73:$A$84)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 Emerg.'!$G$20,'UCI Emerg.'!$G$33,'UCI Emerg.'!$G$46,'UCI Emerg.'!$G$59,'UCI Emerg.'!$G$72,'UCI Emerg.'!$G$85)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 Emerg.'!$J$3:$J$6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Ref>
              <c:f>('UCI Emerg.'!$A$8:$A$20,'UCI Emerg.'!$A$21:$A$33,'UCI Emerg.'!$A$34:$A$45,'UCI Emerg.'!$A$47:$A$58,'UCI Emerg.'!$A$60:$A$71,'UCI Emerg.'!$A$73:$A$84)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 Emerg.'!$J$20,'UCI Emerg.'!$J$33,'UCI Emerg.'!$J$46,'UCI Emerg.'!$J$59,'UCI Emerg.'!$J$72,'UCI Emerg.'!$J$85)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382400"/>
        <c:axId val="143462400"/>
      </c:lineChart>
      <c:lineChart>
        <c:grouping val="standard"/>
        <c:varyColors val="0"/>
        <c:ser>
          <c:idx val="0"/>
          <c:order val="1"/>
          <c:tx>
            <c:strRef>
              <c:f>'UCI Emerg.'!$C$3:$C$6</c:f>
              <c:strCache>
                <c:ptCount val="1"/>
                <c:pt idx="0">
                  <c:v>N° Dias Exposicion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 Emerg.'!$C$20,'UCI Emerg.'!$C$33,'UCI Emerg.'!$C$46,'UCI Emerg.'!$C$59,'UCI Emerg.'!$C$72,'UCI Emerg.'!$C$85)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464320"/>
        <c:axId val="143465856"/>
      </c:lineChart>
      <c:catAx>
        <c:axId val="1433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46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62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175775197911E-3"/>
              <c:y val="0.426636420447444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382400"/>
        <c:crosses val="autoZero"/>
        <c:crossBetween val="between"/>
      </c:valAx>
      <c:catAx>
        <c:axId val="14346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3465856"/>
        <c:crosses val="autoZero"/>
        <c:auto val="0"/>
        <c:lblAlgn val="ctr"/>
        <c:lblOffset val="100"/>
        <c:noMultiLvlLbl val="0"/>
      </c:catAx>
      <c:valAx>
        <c:axId val="1434658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94178322049366"/>
              <c:y val="0.287559555055618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464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901083119327068E-2"/>
          <c:y val="0.87973703287089122"/>
          <c:w val="0.91658424772375147"/>
          <c:h val="0.10962454693163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 UCI Medicina, HOSPITAL.....................,2005-2010</a:t>
            </a:r>
          </a:p>
        </c:rich>
      </c:tx>
      <c:layout>
        <c:manualLayout>
          <c:xMode val="edge"/>
          <c:yMode val="edge"/>
          <c:x val="9.9205276971957454E-2"/>
          <c:y val="1.6091332141764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2676665031919"/>
          <c:y val="0.36805680357802861"/>
          <c:w val="0.57017665967794784"/>
          <c:h val="0.295139889661626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 Emerg.'!$V$3:$V$6</c:f>
              <c:strCache>
                <c:ptCount val="1"/>
                <c:pt idx="0">
                  <c:v>Tasa de Neumonia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539409951563252E-3"/>
                  <c:y val="6.0991481632622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68418514889492E-3"/>
                  <c:y val="0.21250962250184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488218593728514E-3"/>
                  <c:y val="0.14291041341114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067826069032592E-3"/>
                  <c:y val="0.190320949592717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909109330438463E-3"/>
                  <c:y val="0.116180706679282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22677234698378E-3"/>
                  <c:y val="6.0936303090454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('UCI Emerg.'!$V$20,'UCI Emerg.'!$V$33,'UCI Emerg.'!$V$46,'UCI Emerg.'!$V$59,'UCI Emerg.'!$V$72,'UCI Emerg.'!$V$85)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27.027027027027028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542528"/>
        <c:axId val="143552896"/>
      </c:barChart>
      <c:lineChart>
        <c:grouping val="standard"/>
        <c:varyColors val="0"/>
        <c:ser>
          <c:idx val="2"/>
          <c:order val="2"/>
          <c:tx>
            <c:strRef>
              <c:f>'UCI Emerg.'!$X$3:$X$6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Emerg.'!$X$20,'UCI Emerg.'!$X$33,'UCI Emerg.'!$X$46,'UCI Emerg.'!$X$59,'UCI Emerg.'!$X$72,'UCI Emerg.'!$X$85)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 Emerg.'!$Y$3:$Y$6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Emerg.'!$Y$20,'UCI Emerg.'!$Y$33,'UCI Emerg.'!$Y$46,'UCI Emerg.'!$Y$59,'UCI Emerg.'!$Y$72,'UCI Emerg.'!$Y$85)</c:f>
              <c:numCache>
                <c:formatCode>0.00</c:formatCode>
                <c:ptCount val="6"/>
                <c:pt idx="0">
                  <c:v>21.14</c:v>
                </c:pt>
                <c:pt idx="1">
                  <c:v>21.14</c:v>
                </c:pt>
                <c:pt idx="2">
                  <c:v>21.14</c:v>
                </c:pt>
                <c:pt idx="3">
                  <c:v>21.14</c:v>
                </c:pt>
                <c:pt idx="4">
                  <c:v>21.14</c:v>
                </c:pt>
                <c:pt idx="5">
                  <c:v>21.14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 Emerg.'!$W$3:$W$6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Emerg.'!$W$20,'UCI Emerg.'!$W$33,'UCI Emerg.'!$W$46,'UCI Emerg.'!$W$59,'UCI Emerg.'!$W$72,'UCI Emerg.'!$W$85)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 Emerg.'!$Z$3:$Z$6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Emerg.'!$Z$20,'UCI Emerg.'!$Z$33,'UCI Emerg.'!$Z$46,'UCI Emerg.'!$Z$59,'UCI Emerg.'!$Z$72,'UCI Emerg.'!$Z$85)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542528"/>
        <c:axId val="143552896"/>
      </c:lineChart>
      <c:lineChart>
        <c:grouping val="standard"/>
        <c:varyColors val="0"/>
        <c:ser>
          <c:idx val="0"/>
          <c:order val="1"/>
          <c:tx>
            <c:strRef>
              <c:f>'UCI Emerg.'!$S$3:$S$6</c:f>
              <c:strCache>
                <c:ptCount val="1"/>
                <c:pt idx="0">
                  <c:v>N° Dias Exposicion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 Emerg.'!$S$20,'UCI Emerg.'!$S$33,'UCI Emerg.'!$S$46,'UCI Emerg.'!$S$59,'UCI Emerg.'!$S$72,'UCI Emerg.'!$S$85)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554816"/>
        <c:axId val="143564800"/>
      </c:lineChart>
      <c:catAx>
        <c:axId val="143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55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52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118939079983E-2"/>
              <c:y val="0.402410189523855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542528"/>
        <c:crosses val="autoZero"/>
        <c:crossBetween val="between"/>
      </c:valAx>
      <c:catAx>
        <c:axId val="143554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3564800"/>
        <c:crosses val="autoZero"/>
        <c:auto val="0"/>
        <c:lblAlgn val="ctr"/>
        <c:lblOffset val="100"/>
        <c:noMultiLvlLbl val="0"/>
      </c:catAx>
      <c:valAx>
        <c:axId val="1435648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0403370631303"/>
              <c:y val="0.27951843442882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554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186489846663903E-2"/>
          <c:y val="0.86763881508676455"/>
          <c:w val="0.92645655477275868"/>
          <c:h val="0.12358050335732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 UCI Medicina, HOSPITAL .........................,20009- 2010</a:t>
            </a:r>
          </a:p>
        </c:rich>
      </c:tx>
      <c:layout>
        <c:manualLayout>
          <c:xMode val="edge"/>
          <c:yMode val="edge"/>
          <c:x val="0.13819870310328858"/>
          <c:y val="3.1460563832398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333410529566162"/>
          <c:y val="0.21568072343322503"/>
          <c:w val="0.67353080129689669"/>
          <c:h val="0.31084995696908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 Emerg.'!$A$73:$A$84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 Emerg.'!$F$73:$F$84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13216"/>
        <c:axId val="144715136"/>
      </c:barChart>
      <c:lineChart>
        <c:grouping val="standard"/>
        <c:varyColors val="0"/>
        <c:ser>
          <c:idx val="13"/>
          <c:order val="1"/>
          <c:tx>
            <c:strRef>
              <c:f>'UCI Emerg.'!$A$60:$A$71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 Emerg.'!$F$60:$F$71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3216"/>
        <c:axId val="144715136"/>
      </c:lineChart>
      <c:catAx>
        <c:axId val="1447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715136"/>
        <c:crosses val="autoZero"/>
        <c:auto val="1"/>
        <c:lblAlgn val="ctr"/>
        <c:lblOffset val="100"/>
        <c:tickMarkSkip val="1"/>
        <c:noMultiLvlLbl val="0"/>
      </c:catAx>
      <c:valAx>
        <c:axId val="14471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67840049404E-2"/>
              <c:y val="0.379775801406119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713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de Neumonias Asociadas a Ventilacion Mecanica 
UCI Medicina  HAL 2009 - 2010</a:t>
            </a:r>
          </a:p>
        </c:rich>
      </c:tx>
      <c:layout>
        <c:manualLayout>
          <c:xMode val="edge"/>
          <c:yMode val="edge"/>
          <c:x val="0.17247895737170785"/>
          <c:y val="1.345689813464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0578361533486"/>
          <c:y val="0.28806642245857134"/>
          <c:w val="0.6494261985707932"/>
          <c:h val="0.2880664224585713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'UCI Emerg.'!$A$73:$A$84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 Emerg.'!$V$73:$V$84</c:f>
              <c:numCache>
                <c:formatCode>0.0</c:formatCode>
                <c:ptCount val="12"/>
                <c:pt idx="0">
                  <c:v>0</c:v>
                </c:pt>
                <c:pt idx="1">
                  <c:v>45.454545454545453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43040"/>
        <c:axId val="144749312"/>
      </c:barChart>
      <c:lineChart>
        <c:grouping val="standard"/>
        <c:varyColors val="0"/>
        <c:ser>
          <c:idx val="13"/>
          <c:order val="0"/>
          <c:tx>
            <c:strRef>
              <c:f>'UCI Emerg.'!$A$60:$A$71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'UCI Emerg.'!$B$73:$B$84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 Emerg.'!$V$60:$V$71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3040"/>
        <c:axId val="144749312"/>
      </c:lineChart>
      <c:catAx>
        <c:axId val="1447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749312"/>
        <c:crosses val="autoZero"/>
        <c:auto val="1"/>
        <c:lblAlgn val="ctr"/>
        <c:lblOffset val="100"/>
        <c:tickMarkSkip val="1"/>
        <c:noMultiLvlLbl val="0"/>
      </c:catAx>
      <c:valAx>
        <c:axId val="14474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7.999969831357286E-3"/>
              <c:y val="0.39012432087964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743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de Tracto Urinario Asociado a Cateter Urinario Permanente UCI Medicina , HOSPITAL.........................,2005 - 2010</a:t>
            </a:r>
          </a:p>
        </c:rich>
      </c:tx>
      <c:layout>
        <c:manualLayout>
          <c:xMode val="edge"/>
          <c:yMode val="edge"/>
          <c:x val="0.1478769790872915"/>
          <c:y val="3.1941302791696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6441181904054"/>
          <c:y val="0.18529453307020613"/>
          <c:w val="0.68564517084766796"/>
          <c:h val="0.52899261439763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 Emerg.'!$N$3:$N$6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70030987162481E-3"/>
                  <c:y val="9.329387092181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25337669444739E-3"/>
                  <c:y val="0.11627425113954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364160157271176E-3"/>
                  <c:y val="0.11985112647066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824164409727682E-3"/>
                  <c:y val="0.165415119034251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120849933598925E-3"/>
                  <c:y val="7.5748951223224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Emerg.'!$N$20,'UCI Emerg.'!$N$33,'UCI Emerg.'!$N$46,'UCI Emerg.'!$N$59,'UCI Emerg.'!$N$72,'UCI Emerg.'!$N$85)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578048"/>
        <c:axId val="144579968"/>
      </c:barChart>
      <c:lineChart>
        <c:grouping val="standard"/>
        <c:varyColors val="0"/>
        <c:ser>
          <c:idx val="2"/>
          <c:order val="2"/>
          <c:tx>
            <c:strRef>
              <c:f>'UCI Emerg.'!$P$3:$P$6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Emerg.'!$P$20,'UCI Emerg.'!$P$33,'UCI Emerg.'!$P$46,'UCI Emerg.'!$P$59,'UCI Emerg.'!$P$72,'UCI Emerg.'!$P$85)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 Emerg.'!$Q$3:$Q$6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Emerg.'!$Q$20,'UCI Emerg.'!$Q$33,'UCI Emerg.'!$Q$46,'UCI Emerg.'!$Q$59,'UCI Emerg.'!$Q$72,'UCI Emerg.'!$Q$85)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 Emerg.'!$O$3:$O$6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Emerg.'!$O$20,'UCI Emerg.'!$O$33,'UCI Emerg.'!$O$46,'UCI Emerg.'!$O$59,'UCI Emerg.'!$O$72,'UCI Emerg.'!$O$85)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 Emerg.'!$R$3:$R$6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 Emerg.'!$R$20,'UCI Emerg.'!$R$33,'UCI Emerg.'!$R$46,'UCI Emerg.'!$R$59,'UCI Emerg.'!$R$72,'UCI Emerg.'!$R$85)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578048"/>
        <c:axId val="144579968"/>
      </c:lineChart>
      <c:lineChart>
        <c:grouping val="standard"/>
        <c:varyColors val="0"/>
        <c:ser>
          <c:idx val="0"/>
          <c:order val="1"/>
          <c:tx>
            <c:strRef>
              <c:f>'UCI Emerg.'!$K$3:$K$6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 Emerg.'!$K$20,'UCI Emerg.'!$K$33,'UCI Emerg.'!$K$46,'UCI Emerg.'!$K$59,'UCI Emerg.'!$K$72,'UCI Emerg.'!$K$85)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586240"/>
        <c:axId val="144587776"/>
      </c:lineChart>
      <c:catAx>
        <c:axId val="1445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57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57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5768633759485E-3"/>
              <c:y val="0.417690288713910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578048"/>
        <c:crosses val="autoZero"/>
        <c:crossBetween val="between"/>
      </c:valAx>
      <c:catAx>
        <c:axId val="14458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87776"/>
        <c:crosses val="autoZero"/>
        <c:auto val="0"/>
        <c:lblAlgn val="ctr"/>
        <c:lblOffset val="100"/>
        <c:noMultiLvlLbl val="0"/>
      </c:catAx>
      <c:valAx>
        <c:axId val="144587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93266164310098"/>
              <c:y val="0.32923836793128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5862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947252561171798E-3"/>
          <c:y val="0.8572510140777857"/>
          <c:w val="0.98258304405497709"/>
          <c:h val="0.122100930565497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- UCI /EMG , HOSPITAL...............2007- 2010</a:t>
            </a:r>
          </a:p>
        </c:rich>
      </c:tx>
      <c:layout>
        <c:manualLayout>
          <c:xMode val="edge"/>
          <c:yMode val="edge"/>
          <c:x val="0.1337285547115174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1080209379571E-2"/>
          <c:y val="0.19333719218219675"/>
          <c:w val="0.89299999214351078"/>
          <c:h val="0.5119351004260984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Emerg.'!$F$34:$F$45,'UCI Emerg.'!$F$47:$F$58,'UCI Emerg.'!$F$60:$F$71,'UCI Emerg.'!$F$73:$F$84)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4638336"/>
        <c:axId val="144640640"/>
      </c:barChart>
      <c:lineChart>
        <c:grouping val="standard"/>
        <c:varyColors val="0"/>
        <c:ser>
          <c:idx val="1"/>
          <c:order val="1"/>
          <c:tx>
            <c:strRef>
              <c:f>'UCI Emerg.'!$G$3:$G$6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Emerg.'!$G$34:$G$45,'UCI Emerg.'!$G$47:$G$58,'UCI Emerg.'!$G$60:$G$71,'UCI Emerg.'!$G$73:$G$84)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 Emerg.'!$H$3:$H$6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Emerg.'!$H$34:$H$45,'UCI Emerg.'!$H$47:$H$58,'UCI Emerg.'!$H$60:$H$71,'UCI Emerg.'!$H$73:$H$84)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 Emerg.'!$I$3:$I$6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Emerg.'!$I$34:$I$45,'UCI Emerg.'!$I$47:$I$58,'UCI Emerg.'!$I$60:$I$71,'UCI Emerg.'!$I$73:$I$84)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 Emerg.'!$J$3:$J$6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Emerg.'!$J$34:$J$45,'UCI Emerg.'!$J$47:$J$58,'UCI Emerg.'!$J$60:$J$71,'UCI Emerg.'!$J$73:$J$84)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8336"/>
        <c:axId val="144640640"/>
      </c:lineChart>
      <c:catAx>
        <c:axId val="144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640640"/>
        <c:crosses val="autoZero"/>
        <c:auto val="1"/>
        <c:lblAlgn val="ctr"/>
        <c:lblOffset val="100"/>
        <c:tickLblSkip val="1"/>
        <c:noMultiLvlLbl val="0"/>
      </c:catAx>
      <c:valAx>
        <c:axId val="144640640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638336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78502694090190872"/>
          <c:y val="0.13342990145099787"/>
          <c:w val="0.17148641054628877"/>
          <c:h val="0.2886440845837666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de Tracto Urinario Asociado a Cateter Urinario Permanente UCI /EMG , HOSPITAL.................. 2007- 2010</a:t>
            </a:r>
          </a:p>
        </c:rich>
      </c:tx>
      <c:layout>
        <c:manualLayout>
          <c:xMode val="edge"/>
          <c:yMode val="edge"/>
          <c:x val="0.133728492271799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642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Emerg.'!$N$34:$N$45,'UCI Emerg.'!$N$47:$N$58,'UCI Emerg.'!$N$60:$N$71,'UCI Emerg.'!$N$73:$N$84)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4769024"/>
        <c:axId val="144771328"/>
      </c:barChart>
      <c:lineChart>
        <c:grouping val="standard"/>
        <c:varyColors val="0"/>
        <c:ser>
          <c:idx val="1"/>
          <c:order val="1"/>
          <c:tx>
            <c:strRef>
              <c:f>'UCI Emerg.'!$O$3:$O$6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Emerg.'!$O$34:$O$45,'UCI Emerg.'!$O$47:$O$58,'UCI Emerg.'!$O$60:$O$71,'UCI Emerg.'!$O$73:$O$84)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 Emerg.'!$P$3:$P$6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Emerg.'!$P$34:$P$45,'UCI Emerg.'!$P$47:$P$58,'UCI Emerg.'!$P$60:$P$71,'UCI Emerg.'!$P$73:$P$84)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 Emerg.'!$Q$3:$Q$6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Emerg.'!$Q$34:$Q$45,'UCI Emerg.'!$Q$47:$Q$58,'UCI Emerg.'!$Q$60:$Q$71,'UCI Emerg.'!$Q$73:$Q$84)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 Emerg.'!$R$3:$R$6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Emerg.'!$R$34:$R$45,'UCI Emerg.'!$R$47:$R$58,'UCI Emerg.'!$R$60:$R$71,'UCI Emerg.'!$R$73:$R$84)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69024"/>
        <c:axId val="144771328"/>
      </c:lineChart>
      <c:catAx>
        <c:axId val="1447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771328"/>
        <c:crosses val="autoZero"/>
        <c:auto val="1"/>
        <c:lblAlgn val="ctr"/>
        <c:lblOffset val="100"/>
        <c:tickLblSkip val="1"/>
        <c:noMultiLvlLbl val="0"/>
      </c:catAx>
      <c:valAx>
        <c:axId val="144771328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769024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850270420742862"/>
          <c:y val="0.13516163043722099"/>
          <c:w val="0.17148651873061327"/>
          <c:h val="0.2896320972698925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UCI /EMG , HOSPITAL ......................,2007 - 2010</a:t>
            </a:r>
          </a:p>
        </c:rich>
      </c:tx>
      <c:layout>
        <c:manualLayout>
          <c:xMode val="edge"/>
          <c:yMode val="edge"/>
          <c:x val="0.133728516055944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12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Emerg.'!$V$34:$V$45,'UCI Emerg.'!$V$47:$V$58,'UCI Emerg.'!$V$60:$V$71,'UCI Emerg.'!$V$73:$V$84)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45.454545454545453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4832000"/>
        <c:axId val="144842752"/>
      </c:barChart>
      <c:lineChart>
        <c:grouping val="standard"/>
        <c:varyColors val="0"/>
        <c:ser>
          <c:idx val="1"/>
          <c:order val="1"/>
          <c:tx>
            <c:strRef>
              <c:f>'UCI Emerg.'!$W$3:$W$6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Emerg.'!$W$34:$W$45,'UCI Emerg.'!$W$47:$W$58,'UCI Emerg.'!$W$60:$W$71,'UCI Emerg.'!$W$73:$W$84)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 Emerg.'!$X$3:$X$6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Emerg.'!$X$34:$X$45,'UCI Emerg.'!$X$47:$X$58,'UCI Emerg.'!$X$60:$X$71,'UCI Emerg.'!$X$73:$X$84)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 Emerg.'!$Y$3:$Y$6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Emerg.'!$Y$34:$Y$45,'UCI Emerg.'!$Y$47:$Y$58,'UCI Emerg.'!$Y$60:$Y$71,'UCI Emerg.'!$Y$73:$Y$84)</c:f>
              <c:numCache>
                <c:formatCode>0.00</c:formatCode>
                <c:ptCount val="48"/>
                <c:pt idx="0">
                  <c:v>21.14</c:v>
                </c:pt>
                <c:pt idx="1">
                  <c:v>21.14</c:v>
                </c:pt>
                <c:pt idx="2">
                  <c:v>21.14</c:v>
                </c:pt>
                <c:pt idx="3">
                  <c:v>21.14</c:v>
                </c:pt>
                <c:pt idx="4">
                  <c:v>21.14</c:v>
                </c:pt>
                <c:pt idx="5">
                  <c:v>21.14</c:v>
                </c:pt>
                <c:pt idx="6">
                  <c:v>21.14</c:v>
                </c:pt>
                <c:pt idx="7">
                  <c:v>21.14</c:v>
                </c:pt>
                <c:pt idx="8">
                  <c:v>21.14</c:v>
                </c:pt>
                <c:pt idx="9">
                  <c:v>21.14</c:v>
                </c:pt>
                <c:pt idx="10">
                  <c:v>21.14</c:v>
                </c:pt>
                <c:pt idx="11">
                  <c:v>21.14</c:v>
                </c:pt>
                <c:pt idx="12">
                  <c:v>21.14</c:v>
                </c:pt>
                <c:pt idx="13">
                  <c:v>21.14</c:v>
                </c:pt>
                <c:pt idx="14">
                  <c:v>21.14</c:v>
                </c:pt>
                <c:pt idx="15">
                  <c:v>21.14</c:v>
                </c:pt>
                <c:pt idx="16">
                  <c:v>21.14</c:v>
                </c:pt>
                <c:pt idx="17">
                  <c:v>21.14</c:v>
                </c:pt>
                <c:pt idx="18">
                  <c:v>21.14</c:v>
                </c:pt>
                <c:pt idx="19">
                  <c:v>21.14</c:v>
                </c:pt>
                <c:pt idx="20">
                  <c:v>21.14</c:v>
                </c:pt>
                <c:pt idx="21">
                  <c:v>21.14</c:v>
                </c:pt>
                <c:pt idx="22">
                  <c:v>21.14</c:v>
                </c:pt>
                <c:pt idx="23">
                  <c:v>21.14</c:v>
                </c:pt>
                <c:pt idx="24">
                  <c:v>21.14</c:v>
                </c:pt>
                <c:pt idx="25">
                  <c:v>21.14</c:v>
                </c:pt>
                <c:pt idx="26">
                  <c:v>21.14</c:v>
                </c:pt>
                <c:pt idx="27">
                  <c:v>21.14</c:v>
                </c:pt>
                <c:pt idx="28">
                  <c:v>21.14</c:v>
                </c:pt>
                <c:pt idx="29">
                  <c:v>21.14</c:v>
                </c:pt>
                <c:pt idx="30">
                  <c:v>21.14</c:v>
                </c:pt>
                <c:pt idx="31">
                  <c:v>21.14</c:v>
                </c:pt>
                <c:pt idx="32">
                  <c:v>21.14</c:v>
                </c:pt>
                <c:pt idx="33">
                  <c:v>21.14</c:v>
                </c:pt>
                <c:pt idx="34">
                  <c:v>21.14</c:v>
                </c:pt>
                <c:pt idx="35">
                  <c:v>21.14</c:v>
                </c:pt>
                <c:pt idx="36">
                  <c:v>21.14</c:v>
                </c:pt>
                <c:pt idx="37">
                  <c:v>21.14</c:v>
                </c:pt>
                <c:pt idx="38">
                  <c:v>21.14</c:v>
                </c:pt>
                <c:pt idx="39">
                  <c:v>21.14</c:v>
                </c:pt>
                <c:pt idx="40">
                  <c:v>21.14</c:v>
                </c:pt>
                <c:pt idx="41">
                  <c:v>21.14</c:v>
                </c:pt>
                <c:pt idx="42">
                  <c:v>21.14</c:v>
                </c:pt>
                <c:pt idx="43">
                  <c:v>21.14</c:v>
                </c:pt>
                <c:pt idx="44">
                  <c:v>21.14</c:v>
                </c:pt>
                <c:pt idx="45">
                  <c:v>21.14</c:v>
                </c:pt>
                <c:pt idx="46">
                  <c:v>21.14</c:v>
                </c:pt>
                <c:pt idx="47">
                  <c:v>21.14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 Emerg.'!$Z$3:$Z$6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 Emerg.'!$Z$34:$Z$45,'UCI Emerg.'!$Z$47:$Z$58,'UCI Emerg.'!$Z$60:$Z$71,'UCI Emerg.'!$Z$73:$Z$84)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32000"/>
        <c:axId val="144842752"/>
      </c:lineChart>
      <c:catAx>
        <c:axId val="1448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842752"/>
        <c:crosses val="autoZero"/>
        <c:auto val="1"/>
        <c:lblAlgn val="ctr"/>
        <c:lblOffset val="100"/>
        <c:tickLblSkip val="1"/>
        <c:noMultiLvlLbl val="0"/>
      </c:catAx>
      <c:valAx>
        <c:axId val="144842752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103543038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832000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78502692182297795"/>
          <c:y val="0.1356018227782877"/>
          <c:w val="0.1714865127429962"/>
          <c:h val="0.290575334524902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 Urinario Permanentel UCI Medicina, HOSPITAL..............,2009 - 2010</a:t>
            </a:r>
          </a:p>
        </c:rich>
      </c:tx>
      <c:layout>
        <c:manualLayout>
          <c:xMode val="edge"/>
          <c:yMode val="edge"/>
          <c:x val="0.1381986861468906"/>
          <c:y val="3.1460749224528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879553228013495"/>
          <c:y val="0.38461538461538464"/>
          <c:w val="0.60963927150704944"/>
          <c:h val="0.21153846153846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 Emerg.'!$A$73:$A$84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'UCI Emerg.'!$B$73:$B$84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 Emerg.'!$N$73:$N$84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80384"/>
        <c:axId val="144882304"/>
      </c:barChart>
      <c:lineChart>
        <c:grouping val="standard"/>
        <c:varyColors val="0"/>
        <c:ser>
          <c:idx val="13"/>
          <c:order val="1"/>
          <c:tx>
            <c:strRef>
              <c:f>'UCI Emerg.'!$A$60:$A$71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 Emerg.'!$N$60:$N$71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0384"/>
        <c:axId val="144882304"/>
      </c:lineChart>
      <c:catAx>
        <c:axId val="1448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882304"/>
        <c:crosses val="autoZero"/>
        <c:auto val="1"/>
        <c:lblAlgn val="ctr"/>
        <c:lblOffset val="100"/>
        <c:tickMarkSkip val="1"/>
        <c:noMultiLvlLbl val="0"/>
      </c:catAx>
      <c:valAx>
        <c:axId val="144882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92828425351E-2"/>
              <c:y val="0.37977570985445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880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Central , CARDIOLOGÍA, HOSPITAL ....................,2005 - 2010</a:t>
            </a:r>
          </a:p>
        </c:rich>
      </c:tx>
      <c:layout>
        <c:manualLayout>
          <c:xMode val="edge"/>
          <c:yMode val="edge"/>
          <c:x val="0.13583815784494827"/>
          <c:y val="3.1602597586849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27510917030566"/>
          <c:y val="0.1459611965377777"/>
          <c:w val="0.51797566588580102"/>
          <c:h val="0.523460398715669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'UCI-Cardiología'!$F$3:$F$6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324317258507904E-3"/>
                  <c:y val="7.5940803782729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00333329893552E-3"/>
                  <c:y val="1.0580856672820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685972281270014E-4"/>
                  <c:y val="-2.23218251564708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776826363754612E-4"/>
                  <c:y val="-3.5999817640660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71136276205964E-3"/>
                  <c:y val="-2.752088991357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('UCI-Cardiología'!$F$20,'UCI-Cardiología'!$F$33,'UCI-Cardiología'!$F$46,'UCI-Cardiología'!$F$59,'UCI-Cardiología'!$F$72,'UCI-Cardiología'!$F$85)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344192"/>
        <c:axId val="144346112"/>
      </c:barChart>
      <c:lineChart>
        <c:grouping val="standard"/>
        <c:varyColors val="0"/>
        <c:ser>
          <c:idx val="2"/>
          <c:order val="2"/>
          <c:tx>
            <c:strRef>
              <c:f>'UCI-Cardiología'!$H$3:$H$6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('UCI-Cardiología'!$A$8:$A$20,'UCI-Cardiología'!$A$21:$A$33,'UCI-Cardiología'!$A$34:$A$45,'UCI-Cardiología'!$A$47:$A$58,'UCI-Cardiología'!$A$60:$A$71,'UCI-Cardiología'!$A$73:$A$84)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('UCI-Cardiología'!$H$20,'UCI-Cardiología'!$H$33,'UCI-Cardiología'!$H$46,'UCI-Cardiología'!$H$59,'UCI-Cardiología'!$H$72,'UCI-Cardiología'!$H$85)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'UCI-Cardiología'!$I$3:$I$6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('UCI-Cardiología'!$A$8:$A$20,'UCI-Cardiología'!$A$21:$A$33,'UCI-Cardiología'!$A$34:$A$45,'UCI-Cardiología'!$A$47:$A$58,'UCI-Cardiología'!$A$60:$A$71,'UCI-Cardiología'!$A$73:$A$84)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('UCI-Cardiología'!$I$20,'UCI-Cardiología'!$I$33,'UCI-Cardiología'!$I$46,'UCI-Cardiología'!$I$59,'UCI-Cardiología'!$I$72,'UCI-Cardiología'!$I$85)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'UCI-Cardiología'!$G$3:$G$6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('UCI-Cardiología'!$A$8:$A$20,'UCI-Cardiología'!$A$21:$A$33,'UCI-Cardiología'!$A$34:$A$45,'UCI-Cardiología'!$A$47:$A$58,'UCI-Cardiología'!$A$60:$A$71,'UCI-Cardiología'!$A$73:$A$84)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('UCI-Cardiología'!$G$20,'UCI-Cardiología'!$G$33,'UCI-Cardiología'!$G$46,'UCI-Cardiología'!$G$59,'UCI-Cardiología'!$G$72,'UCI-Cardiología'!$G$85)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'UCI-Cardiología'!$J$3:$J$6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Ref>
              <c:f>('UCI-Cardiología'!$A$8:$A$20,'UCI-Cardiología'!$A$21:$A$33,'UCI-Cardiología'!$A$34:$A$45,'UCI-Cardiología'!$A$47:$A$58,'UCI-Cardiología'!$A$60:$A$71,'UCI-Cardiología'!$A$73:$A$84)</c:f>
              <c:numCache>
                <c:formatCode>General</c:formatCode>
                <c:ptCount val="74"/>
                <c:pt idx="0">
                  <c:v>2005</c:v>
                </c:pt>
                <c:pt idx="13">
                  <c:v>2006</c:v>
                </c:pt>
                <c:pt idx="26">
                  <c:v>2007</c:v>
                </c:pt>
                <c:pt idx="38">
                  <c:v>2008</c:v>
                </c:pt>
                <c:pt idx="50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('UCI-Cardiología'!$J$20,'UCI-Cardiología'!$J$33,'UCI-Cardiología'!$J$46,'UCI-Cardiología'!$J$59,'UCI-Cardiología'!$J$72,'UCI-Cardiología'!$J$85)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44192"/>
        <c:axId val="144346112"/>
      </c:lineChart>
      <c:lineChart>
        <c:grouping val="standard"/>
        <c:varyColors val="0"/>
        <c:ser>
          <c:idx val="0"/>
          <c:order val="1"/>
          <c:tx>
            <c:strRef>
              <c:f>'UCI-Cardiología'!$C$3:$C$6</c:f>
              <c:strCache>
                <c:ptCount val="1"/>
                <c:pt idx="0">
                  <c:v>N° Dias Exposicion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('UCI-Cardiología'!$C$20,'UCI-Cardiología'!$C$33,'UCI-Cardiología'!$C$46,'UCI-Cardiología'!$C$59,'UCI-Cardiología'!$C$72,'UCI-Cardiología'!$C$85)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56480"/>
        <c:axId val="144358016"/>
      </c:lineChart>
      <c:catAx>
        <c:axId val="1443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34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346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3812310158483E-3"/>
              <c:y val="0.426636486164045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344192"/>
        <c:crosses val="autoZero"/>
        <c:crossBetween val="between"/>
      </c:valAx>
      <c:catAx>
        <c:axId val="144356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4358016"/>
        <c:crosses val="autoZero"/>
        <c:auto val="0"/>
        <c:lblAlgn val="ctr"/>
        <c:lblOffset val="100"/>
        <c:noMultiLvlLbl val="0"/>
      </c:catAx>
      <c:valAx>
        <c:axId val="1443580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242776992325496"/>
              <c:y val="0.343114911618848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3564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25403246612524"/>
          <c:y val="0.86955935176407617"/>
          <c:w val="0.53506210806218024"/>
          <c:h val="0.109629257030831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IIH: Densidad de Incidencia de Neumonias Asociadas  a Ventilacion Mecanica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CARDIOLOGÍA, HOSPITAL ................................,2005- 2010</a:t>
            </a:r>
            <a:endParaRPr lang="es-PE"/>
          </a:p>
        </c:rich>
      </c:tx>
      <c:layout>
        <c:manualLayout>
          <c:xMode val="edge"/>
          <c:yMode val="edge"/>
          <c:x val="9.9205238234109622E-2"/>
          <c:y val="1.6091300689324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83292518208489"/>
          <c:y val="0.19613259668508287"/>
          <c:w val="0.69453982786821733"/>
          <c:h val="0.560773480662983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'UCI-Cardiología'!$V$3:$V$6</c:f>
              <c:strCache>
                <c:ptCount val="1"/>
                <c:pt idx="0">
                  <c:v>Tasa de Neumonia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029483888105691E-4"/>
                  <c:y val="-1.0946882447330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68418514889492E-3"/>
                  <c:y val="0.21250962250184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488218593728514E-3"/>
                  <c:y val="0.14291041341114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067826069032592E-3"/>
                  <c:y val="0.190320949592717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16735627393642E-2"/>
                  <c:y val="-2.7696197162610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226772346983789E-3"/>
                  <c:y val="6.0936303090454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('UCI-Cardiología'!$V$20,'UCI-Cardiología'!$V$33,'UCI-Cardiología'!$V$46,'UCI-Cardiología'!$V$59,'UCI-Cardiología'!$V$72,'UCI-Cardiología'!$V$85)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7.0921985815602833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006976"/>
        <c:axId val="145008896"/>
      </c:barChart>
      <c:lineChart>
        <c:grouping val="standard"/>
        <c:varyColors val="0"/>
        <c:ser>
          <c:idx val="2"/>
          <c:order val="2"/>
          <c:tx>
            <c:strRef>
              <c:f>'UCI-Cardiología'!$X$3:$X$6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('UCI-Cardiología'!$X$20,'UCI-Cardiología'!$X$33,'UCI-Cardiología'!$X$46,'UCI-Cardiología'!$X$59,'UCI-Cardiología'!$X$72,'UCI-Cardiología'!$X$85)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'UCI-Cardiología'!$Y$3:$Y$6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('UCI-Cardiología'!$Y$20,'UCI-Cardiología'!$Y$33,'UCI-Cardiología'!$Y$46,'UCI-Cardiología'!$Y$59,'UCI-Cardiología'!$Y$72,'UCI-Cardiología'!$Y$85)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'UCI-Cardiología'!$W$3:$W$6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('UCI-Cardiología'!$W$20,'UCI-Cardiología'!$W$33,'UCI-Cardiología'!$W$46,'UCI-Cardiología'!$W$59,'UCI-Cardiología'!$W$72,'UCI-Cardiología'!$W$85)</c:f>
              <c:numCache>
                <c:formatCode>0.00</c:formatCode>
                <c:ptCount val="6"/>
                <c:pt idx="0">
                  <c:v>7.0921985815602833</c:v>
                </c:pt>
                <c:pt idx="1">
                  <c:v>7.0921985815602833</c:v>
                </c:pt>
                <c:pt idx="2">
                  <c:v>7.0921985815602833</c:v>
                </c:pt>
                <c:pt idx="3">
                  <c:v>7.0921985815602833</c:v>
                </c:pt>
                <c:pt idx="4">
                  <c:v>7.0921985815602833</c:v>
                </c:pt>
                <c:pt idx="5">
                  <c:v>7.0921985815602833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'UCI-Cardiología'!$Z$3:$Z$6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('UCI-Cardiología'!$Z$20,'UCI-Cardiología'!$Z$33,'UCI-Cardiología'!$Z$46,'UCI-Cardiología'!$Z$59,'UCI-Cardiología'!$Z$72,'UCI-Cardiología'!$Z$85)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25.390070921985814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006976"/>
        <c:axId val="145008896"/>
      </c:lineChart>
      <c:lineChart>
        <c:grouping val="standard"/>
        <c:varyColors val="0"/>
        <c:ser>
          <c:idx val="0"/>
          <c:order val="1"/>
          <c:tx>
            <c:strRef>
              <c:f>'UCI-Cardiología'!$S$3:$S$6</c:f>
              <c:strCache>
                <c:ptCount val="1"/>
                <c:pt idx="0">
                  <c:v>N° Dias Exposicion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('UCI-Cardiología'!$S$20,'UCI-Cardiología'!$S$33,'UCI-Cardiología'!$S$46,'UCI-Cardiología'!$S$59,'UCI-Cardiología'!$S$72,'UCI-Cardiología'!$S$85)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015168"/>
        <c:axId val="145016704"/>
      </c:lineChart>
      <c:catAx>
        <c:axId val="145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00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0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98473801886E-2"/>
              <c:y val="0.402410240121258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006976"/>
        <c:crosses val="autoZero"/>
        <c:crossBetween val="between"/>
      </c:valAx>
      <c:catAx>
        <c:axId val="145015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16704"/>
        <c:crosses val="autoZero"/>
        <c:auto val="0"/>
        <c:lblAlgn val="ctr"/>
        <c:lblOffset val="100"/>
        <c:noMultiLvlLbl val="0"/>
      </c:catAx>
      <c:valAx>
        <c:axId val="1450167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04028663083785"/>
              <c:y val="0.27951853152113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015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21880598258552"/>
          <c:y val="0.86842536402694881"/>
          <c:w val="0.5405429876820953"/>
          <c:h val="0.124396074694484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Venoso Central, CARDIOLOGIA, HOSPITAL ....................,,2009 - 2010</a:t>
            </a:r>
          </a:p>
        </c:rich>
      </c:tx>
      <c:layout>
        <c:manualLayout>
          <c:xMode val="edge"/>
          <c:yMode val="edge"/>
          <c:x val="0.14975947431031553"/>
          <c:y val="2.1820483099511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5565862708721"/>
          <c:y val="0.25328988051545881"/>
          <c:w val="0.6846011131725418"/>
          <c:h val="0.29605310709599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'UCI-Cardiología'!$A$73:$A$84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'UCI-Cardiología'!$F$73:$F$84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40128"/>
        <c:axId val="145462784"/>
      </c:barChart>
      <c:lineChart>
        <c:grouping val="standard"/>
        <c:varyColors val="0"/>
        <c:ser>
          <c:idx val="13"/>
          <c:order val="1"/>
          <c:tx>
            <c:strRef>
              <c:f>'UCI-Cardiología'!$A$60:$A$71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'UCI-Cardiología'!$F$60:$F$71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40128"/>
        <c:axId val="145462784"/>
      </c:lineChart>
      <c:catAx>
        <c:axId val="1454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462784"/>
        <c:crosses val="autoZero"/>
        <c:auto val="1"/>
        <c:lblAlgn val="ctr"/>
        <c:lblOffset val="100"/>
        <c:tickMarkSkip val="1"/>
        <c:noMultiLvlLbl val="0"/>
      </c:catAx>
      <c:valAx>
        <c:axId val="14546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936705753509E-2"/>
              <c:y val="0.379775903646561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44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de Neumonias Asociadas a Ventilacion Mecanica 
CARDIOLOGÍA, HOSPITAL ...................,2009 - 2010</a:t>
            </a:r>
          </a:p>
        </c:rich>
      </c:tx>
      <c:layout>
        <c:manualLayout>
          <c:xMode val="edge"/>
          <c:yMode val="edge"/>
          <c:x val="0.17440012580453121"/>
          <c:y val="3.2098942177682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05906772305455"/>
          <c:y val="0.21408480150308307"/>
          <c:w val="0.63786821959391837"/>
          <c:h val="0.4929584245136781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'UCI-Cardiología'!$A$73:$A$84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'UCI-Cardiología'!$V$73:$V$84</c:f>
              <c:numCache>
                <c:formatCode>0.0</c:formatCode>
                <c:ptCount val="12"/>
                <c:pt idx="0">
                  <c:v>11.904761904761903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2592"/>
        <c:axId val="145504512"/>
      </c:barChart>
      <c:lineChart>
        <c:grouping val="standard"/>
        <c:varyColors val="0"/>
        <c:ser>
          <c:idx val="13"/>
          <c:order val="0"/>
          <c:tx>
            <c:strRef>
              <c:f>'UCI-Cardiología'!$A$60:$A$71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'UCI-Cardiología'!$B$73:$B$84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'UCI-Cardiología'!$V$60:$V$71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2592"/>
        <c:axId val="145504512"/>
      </c:lineChart>
      <c:catAx>
        <c:axId val="1455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504512"/>
        <c:crosses val="autoZero"/>
        <c:auto val="1"/>
        <c:lblAlgn val="ctr"/>
        <c:lblOffset val="100"/>
        <c:tickMarkSkip val="1"/>
        <c:noMultiLvlLbl val="0"/>
      </c:catAx>
      <c:valAx>
        <c:axId val="14550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684829695860058E-2"/>
              <c:y val="0.390124643510470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50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de Tracto Urinario Asociado a Cateter Urinario Permanente, CARDIOLOGIA, HOSPITAL .................,2005 - 2010</a:t>
            </a:r>
          </a:p>
        </c:rich>
      </c:tx>
      <c:layout>
        <c:manualLayout>
          <c:xMode val="edge"/>
          <c:yMode val="edge"/>
          <c:x val="0.14787701338129544"/>
          <c:y val="3.194115550371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0409211796729"/>
          <c:y val="0.22268666961474748"/>
          <c:w val="0.69097301084376406"/>
          <c:h val="0.536716410029634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'UCI-Cardiología'!$N$3:$N$6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818186613365987E-5"/>
                  <c:y val="-1.35018843757965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86388405530356E-3"/>
                  <c:y val="-4.716522046880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24903554307833E-3"/>
                  <c:y val="-5.7627508726692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5473138015959903E-4"/>
                  <c:y val="-3.3985123016349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40516786179826E-3"/>
                  <c:y val="-3.52409346672479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960565425671304E-3"/>
                  <c:y val="-1.7890510287701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('UCI-Cardiología'!$N$20,'UCI-Cardiología'!$N$33,'UCI-Cardiología'!$N$46,'UCI-Cardiología'!$N$59,'UCI-Cardiología'!$N$72,'UCI-Cardiología'!$N$85)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578624"/>
        <c:axId val="145601280"/>
      </c:barChart>
      <c:lineChart>
        <c:grouping val="standard"/>
        <c:varyColors val="0"/>
        <c:ser>
          <c:idx val="2"/>
          <c:order val="2"/>
          <c:tx>
            <c:strRef>
              <c:f>'UCI-Cardiología'!$P$3:$P$6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('UCI-Cardiología'!$P$20,'UCI-Cardiología'!$P$33,'UCI-Cardiología'!$P$46,'UCI-Cardiología'!$P$59,'UCI-Cardiología'!$P$72,'UCI-Cardiología'!$P$85)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'UCI-Cardiología'!$Q$3:$Q$6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('UCI-Cardiología'!$Q$20,'UCI-Cardiología'!$Q$33,'UCI-Cardiología'!$Q$46,'UCI-Cardiología'!$Q$59,'UCI-Cardiología'!$Q$72,'UCI-Cardiología'!$Q$85)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'UCI-Cardiología'!$O$3:$O$6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('UCI-Cardiología'!$O$20,'UCI-Cardiología'!$O$33,'UCI-Cardiología'!$O$46,'UCI-Cardiología'!$O$59,'UCI-Cardiología'!$O$72,'UCI-Cardiología'!$O$85)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'UCI-Cardiología'!$R$3:$R$6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('UCI-Cardiología'!$R$20,'UCI-Cardiología'!$R$33,'UCI-Cardiología'!$R$46,'UCI-Cardiología'!$R$59,'UCI-Cardiología'!$R$72,'UCI-Cardiología'!$R$85)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578624"/>
        <c:axId val="145601280"/>
      </c:lineChart>
      <c:lineChart>
        <c:grouping val="standard"/>
        <c:varyColors val="0"/>
        <c:ser>
          <c:idx val="0"/>
          <c:order val="1"/>
          <c:tx>
            <c:strRef>
              <c:f>'UCI-Cardiología'!$K$3:$K$6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('UCI-Cardiología'!$K$20,'UCI-Cardiología'!$K$33,'UCI-Cardiología'!$K$46,'UCI-Cardiología'!$K$59,'UCI-Cardiología'!$K$72,'UCI-Cardiología'!$K$85)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603200"/>
        <c:axId val="145613184"/>
      </c:lineChart>
      <c:catAx>
        <c:axId val="1455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60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01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TASA</a:t>
                </a:r>
                <a:r>
                  <a:rPr lang="es-PE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D.I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7.3206387050224293E-3"/>
              <c:y val="0.417690418327338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578624"/>
        <c:crosses val="autoZero"/>
        <c:crossBetween val="between"/>
      </c:valAx>
      <c:catAx>
        <c:axId val="145603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5613184"/>
        <c:crosses val="autoZero"/>
        <c:auto val="0"/>
        <c:lblAlgn val="ctr"/>
        <c:lblOffset val="100"/>
        <c:noMultiLvlLbl val="0"/>
      </c:catAx>
      <c:valAx>
        <c:axId val="1456131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1932706618844"/>
              <c:y val="0.32923832669064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603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71198321325373"/>
          <c:y val="0.85725102880658433"/>
          <c:w val="0.54573196278752012"/>
          <c:h val="0.12210103366708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- CARDIOLOGÍA, HOSPITAL ..................,2007- 2010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642E-2"/>
          <c:y val="0.19222444979185091"/>
          <c:w val="0.89408526733264759"/>
          <c:h val="0.52155299090723628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('UCI-Cardiología'!$F$34:$F$45,'UCI-Cardiología'!$F$47:$F$58,'UCI-Cardiología'!$F$60:$F$71,'UCI-Cardiología'!$F$73:$F$84)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6052992"/>
        <c:axId val="146059648"/>
      </c:barChart>
      <c:lineChart>
        <c:grouping val="standard"/>
        <c:varyColors val="0"/>
        <c:ser>
          <c:idx val="1"/>
          <c:order val="1"/>
          <c:tx>
            <c:strRef>
              <c:f>'UCI-Cardiología'!$G$3:$G$6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('UCI-Cardiología'!$G$34:$G$45,'UCI-Cardiología'!$G$47:$G$58,'UCI-Cardiología'!$G$60:$G$71,'UCI-Cardiología'!$G$73:$G$84)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'UCI-Cardiología'!$H$3:$H$6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('UCI-Cardiología'!$H$34:$H$45,'UCI-Cardiología'!$H$47:$H$58,'UCI-Cardiología'!$H$60:$H$71,'UCI-Cardiología'!$H$73:$H$84)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'UCI-Cardiología'!$I$3:$I$6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('UCI-Cardiología'!$I$34:$I$45,'UCI-Cardiología'!$I$47:$I$58,'UCI-Cardiología'!$I$60:$I$71,'UCI-Cardiología'!$I$73:$I$84)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'UCI-Cardiología'!$J$3:$J$6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('UCI-Cardiología'!$J$34:$J$45,'UCI-Cardiología'!$J$47:$J$58,'UCI-Cardiología'!$J$60:$J$71,'UCI-Cardiología'!$J$73:$J$84)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2992"/>
        <c:axId val="146059648"/>
      </c:lineChart>
      <c:catAx>
        <c:axId val="1460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059648"/>
        <c:crosses val="autoZero"/>
        <c:auto val="1"/>
        <c:lblAlgn val="ctr"/>
        <c:lblOffset val="100"/>
        <c:tickLblSkip val="1"/>
        <c:noMultiLvlLbl val="0"/>
      </c:catAx>
      <c:valAx>
        <c:axId val="146059648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912451388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052992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8205946147594495"/>
          <c:y val="0.18701927965810558"/>
          <c:w val="0.17148647028258523"/>
          <c:h val="0.2885440628821920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de Tracto Urinario Asociado a Cateter Urinario Permanente , CARDIOLOGÍA, HOSPITAL  ..................., 2007 - 2010</a:t>
            </a:r>
          </a:p>
        </c:rich>
      </c:tx>
      <c:layout>
        <c:manualLayout>
          <c:xMode val="edge"/>
          <c:yMode val="edge"/>
          <c:x val="0.133728499673581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12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('UCI-Cardiología'!$N$34:$N$45,'UCI-Cardiología'!$N$47:$N$58,'UCI-Cardiología'!$N$60:$N$71,'UCI-Cardiología'!$N$73:$N$84)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6168064"/>
        <c:axId val="146178816"/>
      </c:barChart>
      <c:lineChart>
        <c:grouping val="standard"/>
        <c:varyColors val="0"/>
        <c:ser>
          <c:idx val="1"/>
          <c:order val="1"/>
          <c:tx>
            <c:strRef>
              <c:f>'UCI-Cardiología'!$O$3:$O$6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('UCI-Cardiología'!$O$34:$O$45,'UCI-Cardiología'!$O$47:$O$58,'UCI-Cardiología'!$O$60:$O$71,'UCI-Cardiología'!$O$73:$O$84)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'UCI-Cardiología'!$P$3:$P$6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('UCI-Cardiología'!$P$34:$P$45,'UCI-Cardiología'!$P$47:$P$58,'UCI-Cardiología'!$P$60:$P$71,'UCI-Cardiología'!$P$73:$P$84)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'UCI-Cardiología'!$Q$3:$Q$6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('UCI-Cardiología'!$Q$34:$Q$45,'UCI-Cardiología'!$Q$47:$Q$58,'UCI-Cardiología'!$Q$60:$Q$71,'UCI-Cardiología'!$Q$73:$Q$84)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'UCI-Cardiología'!$R$3:$R$6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('UCI-Cardiología'!$R$34:$R$45,'UCI-Cardiología'!$R$47:$R$58,'UCI-Cardiología'!$R$60:$R$71,'UCI-Cardiología'!$R$73:$R$84)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68064"/>
        <c:axId val="146178816"/>
      </c:lineChart>
      <c:catAx>
        <c:axId val="14616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178816"/>
        <c:crosses val="autoZero"/>
        <c:auto val="1"/>
        <c:lblAlgn val="ctr"/>
        <c:lblOffset val="100"/>
        <c:tickLblSkip val="1"/>
        <c:noMultiLvlLbl val="0"/>
      </c:catAx>
      <c:valAx>
        <c:axId val="146178816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12023530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168064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8502697949558331"/>
          <c:y val="0.13516145602443125"/>
          <c:w val="0.17148647028258523"/>
          <c:h val="0.2896320533659834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de Neumonias Asociadas  a Ventilacion Mecanica  CARDIOLOGÍA, HOSPITAL ............2007 - 2010</a:t>
            </a:r>
          </a:p>
        </c:rich>
      </c:tx>
      <c:layout>
        <c:manualLayout>
          <c:xMode val="edge"/>
          <c:yMode val="edge"/>
          <c:x val="0.1337285624107113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81E-2"/>
          <c:y val="0.12750582849571718"/>
          <c:w val="0.89408526733264759"/>
          <c:h val="0.58627150385806059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('UCI-Cardiología'!$V$34:$V$45,'UCI-Cardiología'!$V$47:$V$58,'UCI-Cardiología'!$V$60:$V$71,'UCI-Cardiología'!$V$73:$V$84)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11.904761904761903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46311424"/>
        <c:axId val="146313984"/>
      </c:barChart>
      <c:lineChart>
        <c:grouping val="standard"/>
        <c:varyColors val="0"/>
        <c:ser>
          <c:idx val="1"/>
          <c:order val="1"/>
          <c:tx>
            <c:strRef>
              <c:f>'UCI-Cardiología'!$W$3:$W$6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('UCI-Cardiología'!$W$34:$W$45,'UCI-Cardiología'!$W$47:$W$58,'UCI-Cardiología'!$W$60:$W$71,'UCI-Cardiología'!$W$73:$W$84)</c:f>
              <c:numCache>
                <c:formatCode>0.00</c:formatCode>
                <c:ptCount val="48"/>
                <c:pt idx="0">
                  <c:v>7.0921985815602833</c:v>
                </c:pt>
                <c:pt idx="1">
                  <c:v>7.0921985815602833</c:v>
                </c:pt>
                <c:pt idx="2">
                  <c:v>7.0921985815602833</c:v>
                </c:pt>
                <c:pt idx="3">
                  <c:v>7.0921985815602833</c:v>
                </c:pt>
                <c:pt idx="4">
                  <c:v>7.0921985815602833</c:v>
                </c:pt>
                <c:pt idx="5">
                  <c:v>7.0921985815602833</c:v>
                </c:pt>
                <c:pt idx="6">
                  <c:v>7.0921985815602833</c:v>
                </c:pt>
                <c:pt idx="7">
                  <c:v>7.0921985815602833</c:v>
                </c:pt>
                <c:pt idx="8">
                  <c:v>7.0921985815602833</c:v>
                </c:pt>
                <c:pt idx="9">
                  <c:v>7.0921985815602833</c:v>
                </c:pt>
                <c:pt idx="10">
                  <c:v>7.0921985815602833</c:v>
                </c:pt>
                <c:pt idx="11">
                  <c:v>7.0921985815602833</c:v>
                </c:pt>
                <c:pt idx="12">
                  <c:v>7.0921985815602833</c:v>
                </c:pt>
                <c:pt idx="13">
                  <c:v>7.0921985815602833</c:v>
                </c:pt>
                <c:pt idx="14">
                  <c:v>7.0921985815602833</c:v>
                </c:pt>
                <c:pt idx="15">
                  <c:v>7.0921985815602833</c:v>
                </c:pt>
                <c:pt idx="16">
                  <c:v>7.0921985815602833</c:v>
                </c:pt>
                <c:pt idx="17">
                  <c:v>7.0921985815602833</c:v>
                </c:pt>
                <c:pt idx="18">
                  <c:v>7.0921985815602833</c:v>
                </c:pt>
                <c:pt idx="19">
                  <c:v>7.0921985815602833</c:v>
                </c:pt>
                <c:pt idx="20">
                  <c:v>7.0921985815602833</c:v>
                </c:pt>
                <c:pt idx="21">
                  <c:v>7.0921985815602833</c:v>
                </c:pt>
                <c:pt idx="22">
                  <c:v>7.0921985815602833</c:v>
                </c:pt>
                <c:pt idx="23">
                  <c:v>7.0921985815602833</c:v>
                </c:pt>
                <c:pt idx="24">
                  <c:v>7.0921985815602833</c:v>
                </c:pt>
                <c:pt idx="25">
                  <c:v>7.0921985815602833</c:v>
                </c:pt>
                <c:pt idx="26">
                  <c:v>7.0921985815602833</c:v>
                </c:pt>
                <c:pt idx="27">
                  <c:v>7.0921985815602833</c:v>
                </c:pt>
                <c:pt idx="28">
                  <c:v>7.0921985815602833</c:v>
                </c:pt>
                <c:pt idx="29">
                  <c:v>7.0921985815602833</c:v>
                </c:pt>
                <c:pt idx="30">
                  <c:v>7.0921985815602833</c:v>
                </c:pt>
                <c:pt idx="31">
                  <c:v>7.0921985815602833</c:v>
                </c:pt>
                <c:pt idx="32">
                  <c:v>7.0921985815602833</c:v>
                </c:pt>
                <c:pt idx="33">
                  <c:v>7.0921985815602833</c:v>
                </c:pt>
                <c:pt idx="34">
                  <c:v>7.0921985815602833</c:v>
                </c:pt>
                <c:pt idx="35">
                  <c:v>7.0921985815602833</c:v>
                </c:pt>
                <c:pt idx="36">
                  <c:v>7.0921985815602833</c:v>
                </c:pt>
                <c:pt idx="37">
                  <c:v>7.0921985815602833</c:v>
                </c:pt>
                <c:pt idx="38">
                  <c:v>7.0921985815602833</c:v>
                </c:pt>
                <c:pt idx="39">
                  <c:v>7.0921985815602833</c:v>
                </c:pt>
                <c:pt idx="40">
                  <c:v>7.0921985815602833</c:v>
                </c:pt>
                <c:pt idx="41">
                  <c:v>7.0921985815602833</c:v>
                </c:pt>
                <c:pt idx="42">
                  <c:v>7.0921985815602833</c:v>
                </c:pt>
                <c:pt idx="43">
                  <c:v>7.0921985815602833</c:v>
                </c:pt>
                <c:pt idx="44">
                  <c:v>7.0921985815602833</c:v>
                </c:pt>
                <c:pt idx="45">
                  <c:v>7.0921985815602833</c:v>
                </c:pt>
                <c:pt idx="46">
                  <c:v>7.0921985815602833</c:v>
                </c:pt>
                <c:pt idx="47">
                  <c:v>7.0921985815602833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'UCI-Cardiología'!$X$3:$X$6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('UCI-Cardiología'!$X$34:$X$45,'UCI-Cardiología'!$X$47:$X$58,'UCI-Cardiología'!$X$60:$X$71,'UCI-Cardiología'!$X$73:$X$84)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'UCI-Cardiología'!$Y$3:$Y$6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('UCI-Cardiología'!$Y$34:$Y$45,'UCI-Cardiología'!$Y$47:$Y$58,'UCI-Cardiología'!$Y$60:$Y$71,'UCI-Cardiología'!$Y$73:$Y$84)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'UCI-Cardiología'!$Z$3:$Z$6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('UCI-Cardiología'!$A$34:$B$45,'UCI-Cardiología'!$A$47:$B$58,'UCI-Cardiología'!$A$60:$B$71,'UCI-Cardiología'!$A$73:$B$84)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('UCI-Cardiología'!$Z$34:$Z$45,'UCI-Cardiología'!$Z$47:$Z$58,'UCI-Cardiología'!$Z$60:$Z$71,'UCI-Cardiología'!$Z$73:$Z$84)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30.798865977619048</c:v>
                </c:pt>
                <c:pt idx="37">
                  <c:v>35.871001282201235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1424"/>
        <c:axId val="146313984"/>
      </c:lineChart>
      <c:catAx>
        <c:axId val="1463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13984"/>
        <c:crosses val="autoZero"/>
        <c:auto val="1"/>
        <c:lblAlgn val="ctr"/>
        <c:lblOffset val="100"/>
        <c:tickLblSkip val="1"/>
        <c:noMultiLvlLbl val="0"/>
      </c:catAx>
      <c:valAx>
        <c:axId val="146313984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11424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78502701086414828"/>
          <c:y val="0.13560173456578797"/>
          <c:w val="0.17148649456792586"/>
          <c:h val="0.2905751454981170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 al Torrente Sanguineo Asociada a Cateter  Urinario Permanente, CARDIOLOGÍA, HOSPITAL ..................., 2009 - 2010</a:t>
            </a:r>
          </a:p>
        </c:rich>
      </c:tx>
      <c:layout>
        <c:manualLayout>
          <c:xMode val="edge"/>
          <c:yMode val="edge"/>
          <c:x val="0.12856465591373728"/>
          <c:y val="1.2738318877652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03669724770644"/>
          <c:y val="0.27062793493429937"/>
          <c:w val="0.66972477064220182"/>
          <c:h val="0.28712963828395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'UCI-Cardiología'!$A$73:$A$84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'UCI-Cardiología'!$B$73:$B$84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'UCI-Cardiología'!$N$73:$N$84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28576"/>
        <c:axId val="147666048"/>
      </c:barChart>
      <c:lineChart>
        <c:grouping val="standard"/>
        <c:varyColors val="0"/>
        <c:ser>
          <c:idx val="13"/>
          <c:order val="1"/>
          <c:tx>
            <c:strRef>
              <c:f>'UCI-Cardiología'!$A$60:$A$71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'UCI-Cardiología'!$N$60:$N$71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28576"/>
        <c:axId val="147666048"/>
      </c:lineChart>
      <c:catAx>
        <c:axId val="1463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666048"/>
        <c:crosses val="autoZero"/>
        <c:auto val="1"/>
        <c:lblAlgn val="ctr"/>
        <c:lblOffset val="100"/>
        <c:tickMarkSkip val="1"/>
        <c:noMultiLvlLbl val="0"/>
      </c:catAx>
      <c:valAx>
        <c:axId val="147666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5527888073819832E-2"/>
              <c:y val="0.379775637182408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328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al Torrente Sanguineo Asociada a Cateter Venoso Central UCI Neurocirugia, HOSPITAL........................,2005 - 2010</a:t>
            </a:r>
          </a:p>
        </c:rich>
      </c:tx>
      <c:layout>
        <c:manualLayout>
          <c:xMode val="edge"/>
          <c:yMode val="edge"/>
          <c:x val="0.13583809918497031"/>
          <c:y val="3.160282930735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9879817654372"/>
          <c:y val="0.1552683560166136"/>
          <c:w val="0.74956223235253483"/>
          <c:h val="0.60292972812360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'UCI-Neurocirugía'!$F$3:$F$6</c:f>
              <c:strCache>
                <c:ptCount val="1"/>
                <c:pt idx="0">
                  <c:v>Tasa de ITS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08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703149821352E-3"/>
                  <c:y val="-1.09305533613152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985647747674E-3"/>
                  <c:y val="9.34947239947151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15E-4"/>
                  <c:y val="0.105113464221285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('UCI-Neurocirugía'!$F$20,'UCI-Neurocirugía'!$F$33,'UCI-Neurocirugía'!$F$46,'UCI-Neurocirugía'!$F$59,'UCI-Neurocirugía'!$F$72,'UCI-Neurocirugía'!$F$85)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238656"/>
        <c:axId val="145244928"/>
      </c:barChart>
      <c:lineChart>
        <c:grouping val="standard"/>
        <c:varyColors val="0"/>
        <c:ser>
          <c:idx val="2"/>
          <c:order val="2"/>
          <c:tx>
            <c:strRef>
              <c:f>'UCI-Neurocirugía'!$H$3:$H$6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('UCI-Neurocirugía'!$H$20,'UCI-Neurocirugía'!$H$33,'UCI-Neurocirugía'!$H$46,'UCI-Neurocirugía'!$H$59,'UCI-Neurocirugía'!$H$72,'UCI-Neurocirugía'!$H$85)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'UCI-Neurocirugía'!$I$3:$I$6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('UCI-Neurocirugía'!$I$20,'UCI-Neurocirugía'!$I$33,'UCI-Neurocirugía'!$I$46,'UCI-Neurocirugía'!$I$59,'UCI-Neurocirugía'!$I$72,'UCI-Neurocirugía'!$I$85)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'UCI-Neurocirugía'!$G$3:$G$6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('UCI-Neurocirugía'!$G$20,'UCI-Neurocirugía'!$G$33,'UCI-Neurocirugía'!$G$46,'UCI-Neurocirugía'!$G$59,'UCI-Neurocirugía'!$G$72,'UCI-Neurocirugía'!$G$85)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'UCI-Neurocirugía'!$J$3:$J$6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('UCI-Neurocirugía'!$J$20,'UCI-Neurocirugía'!$J$33,'UCI-Neurocirugía'!$J$46,'UCI-Neurocirugía'!$J$59,'UCI-Neurocirugía'!$J$72,'UCI-Neurocirugía'!$J$85)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238656"/>
        <c:axId val="145244928"/>
      </c:lineChart>
      <c:lineChart>
        <c:grouping val="standard"/>
        <c:varyColors val="0"/>
        <c:ser>
          <c:idx val="0"/>
          <c:order val="1"/>
          <c:tx>
            <c:strRef>
              <c:f>'UCI-Neurocirugía'!$C$3:$C$6</c:f>
              <c:strCache>
                <c:ptCount val="1"/>
                <c:pt idx="0">
                  <c:v>N° Dias Exposicion con CVC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('UCI-Neurocirugía'!$C$20,'UCI-Neurocirugía'!$C$33,'UCI-Neurocirugía'!$C$46,'UCI-Neurocirugía'!$C$59,'UCI-Neurocirugía'!$C$72,'UCI-Neurocirugía'!$C$85)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246848"/>
        <c:axId val="145248640"/>
      </c:lineChart>
      <c:catAx>
        <c:axId val="1452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24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244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670416197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238656"/>
        <c:crosses val="autoZero"/>
        <c:crossBetween val="between"/>
      </c:valAx>
      <c:catAx>
        <c:axId val="14524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248640"/>
        <c:crosses val="autoZero"/>
        <c:auto val="0"/>
        <c:lblAlgn val="ctr"/>
        <c:lblOffset val="100"/>
        <c:noMultiLvlLbl val="0"/>
      </c:catAx>
      <c:valAx>
        <c:axId val="1452486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196303851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5246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66003591656306E-2"/>
          <c:y val="0.88544152319943048"/>
          <c:w val="0.74712266887691658"/>
          <c:h val="0.107398524337000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de Neumonias Asociadas  a Ventilacion Mecanica   UCI Neurocirugia, HOSPITAL ................2005- 2010</a:t>
            </a:r>
          </a:p>
        </c:rich>
      </c:tx>
      <c:layout>
        <c:manualLayout>
          <c:xMode val="edge"/>
          <c:yMode val="edge"/>
          <c:x val="0.10154446420003951"/>
          <c:y val="1.3042311079193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81700445898976"/>
          <c:y val="0.22314109617417832"/>
          <c:w val="0.63087386149385982"/>
          <c:h val="0.473830475826650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'UCI-Neurocirugía'!$V$3:$V$6</c:f>
              <c:strCache>
                <c:ptCount val="1"/>
                <c:pt idx="0">
                  <c:v>Tasa de Neumonia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73791500367581E-3"/>
                  <c:y val="0.109708434773825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1513413478984916E-3"/>
                  <c:y val="0.12221654086602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019271470761186E-3"/>
                  <c:y val="0.14107940771187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66765635175784E-3"/>
                  <c:y val="0.214947424110855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70850986146424E-4"/>
                  <c:y val="0.13371909583179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('UCI-Neurocirugía'!$V$20,'UCI-Neurocirugía'!$V$33,'UCI-Neurocirugía'!$V$46,'UCI-Neurocirugía'!$V$59,'UCI-Neurocirugía'!$V$72,'UCI-Neurocirugía'!$V$85)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741696"/>
        <c:axId val="147756160"/>
      </c:barChart>
      <c:lineChart>
        <c:grouping val="standard"/>
        <c:varyColors val="0"/>
        <c:ser>
          <c:idx val="2"/>
          <c:order val="2"/>
          <c:tx>
            <c:strRef>
              <c:f>'UCI-Neurocirugía'!$X$3:$X$6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('UCI-Neurocirugía'!$X$20,'UCI-Neurocirugía'!$X$33,'UCI-Neurocirugía'!$X$46,'UCI-Neurocirugía'!$X$59,'UCI-Neurocirugía'!$X$72,'UCI-Neurocirugía'!$X$85)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'UCI-Neurocirugía'!$Y$3:$Y$6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('UCI-Neurocirugía'!$Y$20,'UCI-Neurocirugía'!$Y$33,'UCI-Neurocirugía'!$Y$46,'UCI-Neurocirugía'!$Y$59,'UCI-Neurocirugía'!$Y$72,'UCI-Neurocirugía'!$Y$85)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'UCI-Neurocirugía'!$W$3:$W$6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('UCI-Neurocirugía'!$W$20,'UCI-Neurocirugía'!$W$33,'UCI-Neurocirugía'!$W$46,'UCI-Neurocirugía'!$W$59,'UCI-Neurocirugía'!$W$72,'UCI-Neurocirugía'!$W$85)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'UCI-Neurocirugía'!$Z$3:$Z$6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('UCI-Neurocirugía'!$Z$20,'UCI-Neurocirugía'!$Z$33,'UCI-Neurocirugía'!$Z$46,'UCI-Neurocirugía'!$Z$59,'UCI-Neurocirugía'!$Z$72,'UCI-Neurocirugía'!$Z$85)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741696"/>
        <c:axId val="147756160"/>
      </c:lineChart>
      <c:lineChart>
        <c:grouping val="standard"/>
        <c:varyColors val="0"/>
        <c:ser>
          <c:idx val="0"/>
          <c:order val="1"/>
          <c:tx>
            <c:strRef>
              <c:f>'UCI-Neurocirugía'!$S$3:$S$6</c:f>
              <c:strCache>
                <c:ptCount val="1"/>
                <c:pt idx="0">
                  <c:v>N° Dias Exposicion con VM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('UCI-Neurocirugía'!$S$20,'UCI-Neurocirugía'!$S$33,'UCI-Neurocirugía'!$S$46,'UCI-Neurocirugía'!$S$59,'UCI-Neurocirugía'!$S$72,'UCI-Neurocirugía'!$S$85)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758080"/>
        <c:axId val="147759872"/>
      </c:lineChart>
      <c:catAx>
        <c:axId val="1477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75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756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1.0101035757627072E-2"/>
              <c:y val="0.40241008147597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741696"/>
        <c:crosses val="autoZero"/>
        <c:crossBetween val="between"/>
      </c:valAx>
      <c:catAx>
        <c:axId val="14775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7759872"/>
        <c:crosses val="autoZero"/>
        <c:auto val="0"/>
        <c:lblAlgn val="ctr"/>
        <c:lblOffset val="100"/>
        <c:noMultiLvlLbl val="0"/>
      </c:catAx>
      <c:valAx>
        <c:axId val="147759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6311912623825"/>
              <c:y val="0.35903665136320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7580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418564614907006E-2"/>
          <c:y val="0.91054177674044823"/>
          <c:w val="0.90068904693364937"/>
          <c:h val="8.06382996913659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de Incidencia en  Infeccion al Torrente Sanguineo Asociada a Cateter Venoso Central UCI </a:t>
            </a:r>
            <a:r>
              <a:rPr lang="es-PE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Neurocirugia</a:t>
            </a: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HOSPITAL 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3819875985938776"/>
          <c:y val="1.9628517658314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88436830835119"/>
          <c:y val="0.40244062198544678"/>
          <c:w val="0.54175588865096358"/>
          <c:h val="0.1422769875706125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'UCI-Neurocirugía'!$B$60:$B$71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'UCI-Neurocirugía'!$F$60:$F$71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'UCI-Neurocirugía'!$B$60:$B$71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'UCI-Neurocirugía'!$F$73:$F$84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0560"/>
        <c:axId val="147816448"/>
      </c:barChart>
      <c:catAx>
        <c:axId val="1478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816448"/>
        <c:crosses val="autoZero"/>
        <c:auto val="1"/>
        <c:lblAlgn val="ctr"/>
        <c:lblOffset val="100"/>
        <c:tickMarkSkip val="1"/>
        <c:noMultiLvlLbl val="0"/>
      </c:catAx>
      <c:valAx>
        <c:axId val="147816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801406119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810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66" r="0.75000000000000366" t="1" header="0" footer="0"/>
    <c:pageSetup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Densidad de Incidencia en  Infecciones del Tracto Urinario Asociado a Cateter Urinario Permanente UCI Neurocirugia, HOSPITAL...........................,2009 - 2010</a:t>
            </a:r>
          </a:p>
        </c:rich>
      </c:tx>
      <c:layout>
        <c:manualLayout>
          <c:xMode val="edge"/>
          <c:yMode val="edge"/>
          <c:x val="0.1196174321397486"/>
          <c:y val="3.1784657054854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8286937901499"/>
          <c:y val="0.37597041534344472"/>
          <c:w val="0.68094218415417562"/>
          <c:h val="0.22868303613673441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'UCI-Neurocirugía'!$B$60:$B$71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'UCI-Neurocirugía'!$N$60:$N$71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'UCI-Neurocirugía'!$B$60:$B$71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'UCI-Neurocirugía'!$N$73:$N$84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62048"/>
        <c:axId val="168567936"/>
      </c:barChart>
      <c:catAx>
        <c:axId val="1685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567936"/>
        <c:crosses val="autoZero"/>
        <c:auto val="1"/>
        <c:lblAlgn val="ctr"/>
        <c:lblOffset val="100"/>
        <c:tickMarkSkip val="1"/>
        <c:noMultiLvlLbl val="0"/>
      </c:catAx>
      <c:valAx>
        <c:axId val="1685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1.9138783744576914E-2"/>
              <c:y val="0.37163868215103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562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66" r="0.75000000000000366" t="1" header="0" footer="0"/>
    <c:pageSetup orientation="landscape"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Densidad de Incidencia de Neumonias Asociadas a Ventilacion Mecanica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UCI Neurocirugia- HOSPITAL..................,2009 - 2010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6019069045"/>
          <c:y val="7.86337274850952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06382978723402"/>
          <c:y val="0.39244186046511625"/>
          <c:w val="0.67021276595744683"/>
          <c:h val="0.19186046511627908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'UCI-Neurocirugía'!$B$60:$B$71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'UCI-Neurocirugía'!$V$60:$V$71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'UCI-Neurocirugía'!$B$60:$B$71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'UCI-Neurocirugía'!$V$73:$V$84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03648"/>
        <c:axId val="168605184"/>
      </c:barChart>
      <c:catAx>
        <c:axId val="16860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605184"/>
        <c:crosses val="autoZero"/>
        <c:auto val="1"/>
        <c:lblAlgn val="ctr"/>
        <c:lblOffset val="100"/>
        <c:tickMarkSkip val="1"/>
        <c:noMultiLvlLbl val="0"/>
      </c:catAx>
      <c:valAx>
        <c:axId val="168605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267823664897E-3"/>
              <c:y val="0.390124378782549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603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66" r="0.75000000000000366" t="1" header="0" footer="0"/>
    <c:pageSetup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de Tracto Urinario Asociado a Cateter Urinario Permanente UCI  Neurocirugia, HOSPITAL .............,2007 - 2010</a:t>
            </a:r>
          </a:p>
        </c:rich>
      </c:tx>
      <c:layout>
        <c:manualLayout>
          <c:xMode val="edge"/>
          <c:yMode val="edge"/>
          <c:x val="0.10800518729485056"/>
          <c:y val="3.1026265601691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53252769930936E-2"/>
          <c:y val="0.17636709616915397"/>
          <c:w val="0.90356957002677418"/>
          <c:h val="0.59024188184610193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('UCI-Neurocirugía'!$N$34:$N$45,'UCI-Neurocirugía'!$N$47:$N$58,'UCI-Neurocirugía'!$N$60:$N$71,'UCI-Neurocirugía'!$N$73:$N$84)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015488"/>
        <c:axId val="180017792"/>
      </c:barChart>
      <c:lineChart>
        <c:grouping val="standard"/>
        <c:varyColors val="0"/>
        <c:ser>
          <c:idx val="1"/>
          <c:order val="1"/>
          <c:tx>
            <c:strRef>
              <c:f>'UCI-Neurocirugía'!$O$3:$O$6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('UCI-Neurocirugía'!$O$34:$O$45,'UCI-Neurocirugía'!$O$47:$O$58,'UCI-Neurocirugía'!$O$60:$O$71,'UCI-Neurocirugía'!$O$73:$O$84)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'UCI-Neurocirugía'!$P$3:$P$6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('UCI-Neurocirugía'!$P$34:$P$45,'UCI-Neurocirugía'!$P$47:$P$58,'UCI-Neurocirugía'!$P$60:$P$71,'UCI-Neurocirugía'!$P$73:$P$84)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'UCI-Neurocirugía'!$Q$3:$Q$6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('UCI-Neurocirugía'!$Q$34:$Q$45,'UCI-Neurocirugía'!$Q$47:$Q$58,'UCI-Neurocirugía'!$Q$60:$Q$71,'UCI-Neurocirugía'!$Q$73:$Q$84)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'UCI-Neurocirugía'!$R$3:$R$6</c:f>
              <c:strCache>
                <c:ptCount val="1"/>
                <c:pt idx="0">
                  <c:v>lim_sup_IC99%</c:v>
                </c:pt>
              </c:strCache>
            </c:strRef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('UCI-Neurocirugía'!$R$34:$R$45,'UCI-Neurocirugía'!$R$47:$R$58,'UCI-Neurocirugía'!$R$60:$R$71,'UCI-Neurocirugía'!$R$73:$R$84)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15488"/>
        <c:axId val="180017792"/>
      </c:lineChart>
      <c:catAx>
        <c:axId val="1800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0017792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80017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001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1209272599795"/>
          <c:y val="0.2163437124316295"/>
          <c:w val="0.21586580046288539"/>
          <c:h val="0.28453885710329374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s-PE"/>
              <a:t>IIH: Densidad de Incidencia de Neumonias Asociadas  a Ventilacion Mecanica                                               UCI Neurocirugia  HOSPITAL ...........................,2007- 2010</a:t>
            </a:r>
          </a:p>
        </c:rich>
      </c:tx>
      <c:layout>
        <c:manualLayout>
          <c:xMode val="edge"/>
          <c:yMode val="edge"/>
          <c:x val="0.10697438682233687"/>
          <c:y val="1.8830621442798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78047942163384E-2"/>
          <c:y val="0.1805227746933161"/>
          <c:w val="0.90249755133487863"/>
          <c:h val="0.589074317420294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('UCI-Neurocirugía'!$V$34:$V$45,'UCI-Neurocirugía'!$V$47:$V$58,'UCI-Neurocirugía'!$V$60:$V$71,'UCI-Neurocirugía'!$V$73:$V$84)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819264"/>
        <c:axId val="179821568"/>
      </c:barChart>
      <c:lineChart>
        <c:grouping val="standard"/>
        <c:varyColors val="0"/>
        <c:ser>
          <c:idx val="1"/>
          <c:order val="1"/>
          <c:tx>
            <c:v>prom hist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('UCI-Neurocirugía'!$W$34:$W$45,'UCI-Neurocirugía'!$W$47:$W$58,'UCI-Neurocirugía'!$W$60:$W$71,'UCI-Neurocirugía'!$W$73:$W$84)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'UCI-Neurocirugía'!$X$3:$X$6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('UCI-Neurocirugía'!$X$34:$X$45,'UCI-Neurocirugía'!$X$47:$X$58,'UCI-Neurocirugía'!$X$60:$X$71,'UCI-Neurocirugía'!$X$73:$X$84)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'UCI-Neurocirugía'!$Y$3:$Y$6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('UCI-Neurocirugía'!$Y$34:$Y$45,'UCI-Neurocirugía'!$Y$47:$Y$58,'UCI-Neurocirugía'!$Y$60:$Y$71,'UCI-Neurocirugía'!$Y$73:$Y$84)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'UCI-Neurocirugía'!$Z$3:$Z$6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('UCI-Neurocirugía'!$Z$34:$Z$45,'UCI-Neurocirugía'!$Z$47:$Z$58,'UCI-Neurocirugía'!$Z$60:$Z$71,'UCI-Neurocirugía'!$Z$73:$Z$84)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19264"/>
        <c:axId val="179821568"/>
      </c:lineChart>
      <c:catAx>
        <c:axId val="1798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821568"/>
        <c:crosses val="autoZero"/>
        <c:auto val="1"/>
        <c:lblAlgn val="ctr"/>
        <c:lblOffset val="100"/>
        <c:noMultiLvlLbl val="0"/>
      </c:catAx>
      <c:valAx>
        <c:axId val="179821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81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92390323980019"/>
          <c:y val="9.6933231104999046E-2"/>
          <c:w val="0.21746901732408297"/>
          <c:h val="0.17114759418596634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IIH: Densidad de Incidencia en  Infeccion de Tracto Urinario Asociado a Cateter Urinario Permanente UCI Neurocirugia, HOSPITAL ....................,2005-2010</a:t>
            </a:r>
          </a:p>
        </c:rich>
      </c:tx>
      <c:layout>
        <c:manualLayout>
          <c:xMode val="edge"/>
          <c:yMode val="edge"/>
          <c:x val="0.10876584426946632"/>
          <c:y val="1.9181987217429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8930883639544"/>
          <c:y val="0.16053613947908485"/>
          <c:w val="0.69289000874890638"/>
          <c:h val="0.58077814519124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'UCI-Neurocirugía'!$N$3:$N$6</c:f>
              <c:strCache>
                <c:ptCount val="1"/>
                <c:pt idx="0">
                  <c:v>Tasa de ITU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7770873443147068E-5"/>
                  <c:y val="8.3481849781063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33125819009351E-3"/>
                  <c:y val="-2.1793676281865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223840849478572E-4"/>
                  <c:y val="-1.42667939034904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189641192362012E-3"/>
                  <c:y val="-2.27875692442624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586551469575309E-2"/>
                  <c:y val="-3.8597612044965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('UCI-Neurocirugía'!$N$20,'UCI-Neurocirugía'!$N$33,'UCI-Neurocirugía'!$N$46,'UCI-Neurocirugía'!$N$59,'UCI-Neurocirugía'!$N$72,'UCI-Neurocirugía'!$N$85)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886336"/>
        <c:axId val="179896704"/>
      </c:barChart>
      <c:lineChart>
        <c:grouping val="standard"/>
        <c:varyColors val="0"/>
        <c:ser>
          <c:idx val="2"/>
          <c:order val="2"/>
          <c:tx>
            <c:strRef>
              <c:f>'UCI-Neurocirugía'!$P$3:$P$6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('UCI-Neurocirugía'!$P$20,'UCI-Neurocirugía'!$P$33,'UCI-Neurocirugía'!$P$46,'UCI-Neurocirugía'!$P$59,'UCI-Neurocirugía'!$P$72,'UCI-Neurocirugía'!$P$85)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'UCI-Neurocirugía'!$Q$3:$Q$6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('UCI-Neurocirugía'!$Q$20,'UCI-Neurocirugía'!$Q$33,'UCI-Neurocirugía'!$Q$46,'UCI-Neurocirugía'!$Q$59,'UCI-Neurocirugía'!$Q$72,'UCI-Neurocirugía'!$Q$85)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'UCI-Neurocirugía'!$O$3:$O$6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('UCI-Neurocirugía'!$O$20,'UCI-Neurocirugía'!$O$33,'UCI-Neurocirugía'!$O$46,'UCI-Neurocirugía'!$O$59,'UCI-Neurocirugía'!$O$72,'UCI-Neurocirugía'!$O$85)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'UCI-Neurocirugía'!$R$3:$R$6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('UCI-Neurocirugía'!$R$20,'UCI-Neurocirugía'!$R$33,'UCI-Neurocirugía'!$R$46,'UCI-Neurocirugía'!$R$59,'UCI-Neurocirugía'!$R$72,'UCI-Neurocirugía'!$R$85)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886336"/>
        <c:axId val="179896704"/>
      </c:lineChart>
      <c:lineChart>
        <c:grouping val="standard"/>
        <c:varyColors val="0"/>
        <c:ser>
          <c:idx val="0"/>
          <c:order val="1"/>
          <c:tx>
            <c:strRef>
              <c:f>'UCI-Neurocirugía'!$K$3:$K$6</c:f>
              <c:strCache>
                <c:ptCount val="1"/>
                <c:pt idx="0">
                  <c:v>N° Dias Exposicion con CUP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('UCI-Neurocirugía'!$K$20,'UCI-Neurocirugía'!$K$33,'UCI-Neurocirugía'!$K$46,'UCI-Neurocirugía'!$K$59,'UCI-Neurocirugía'!$K$72,'UCI-Neurocirugía'!$K$85)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898624"/>
        <c:axId val="179904512"/>
      </c:lineChart>
      <c:catAx>
        <c:axId val="1798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989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896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3206649168853898E-3"/>
              <c:y val="0.41769040828894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9886336"/>
        <c:crosses val="autoZero"/>
        <c:crossBetween val="between"/>
      </c:valAx>
      <c:catAx>
        <c:axId val="179898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9904512"/>
        <c:crosses val="autoZero"/>
        <c:auto val="0"/>
        <c:lblAlgn val="ctr"/>
        <c:lblOffset val="100"/>
        <c:noMultiLvlLbl val="0"/>
      </c:catAx>
      <c:valAx>
        <c:axId val="1799045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DIAS DE EXPOSICION</a:t>
                </a:r>
              </a:p>
            </c:rich>
          </c:tx>
          <c:layout>
            <c:manualLayout>
              <c:xMode val="edge"/>
              <c:yMode val="edge"/>
              <c:x val="0.96000125984251972"/>
              <c:y val="0.33660945001464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9898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81382327209103E-2"/>
          <c:y val="0.87527846035190937"/>
          <c:w val="0.85305042869641301"/>
          <c:h val="0.115812960737538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IIH: Densidad de Incidencia en  Infeccion al Torrente Sanguineo Asociada a Cateter Venoso Central  - UCI  Neurocirugia, HOSPITAL .......................,2007- 2010</a:t>
            </a:r>
          </a:p>
        </c:rich>
      </c:tx>
      <c:layout>
        <c:manualLayout>
          <c:xMode val="edge"/>
          <c:yMode val="edge"/>
          <c:x val="0.133728525772247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642E-2"/>
          <c:y val="0.19222444979185091"/>
          <c:w val="0.89408526733264759"/>
          <c:h val="0.52155299090723628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('UCI-Neurocirugía'!$F$34:$F$45,'UCI-Neurocirugía'!$F$47:$F$58,'UCI-Neurocirugía'!$F$60:$F$71,'UCI-Neurocirugía'!$F$73:$F$84)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9947008"/>
        <c:axId val="179953664"/>
      </c:barChart>
      <c:lineChart>
        <c:grouping val="standard"/>
        <c:varyColors val="0"/>
        <c:ser>
          <c:idx val="1"/>
          <c:order val="1"/>
          <c:tx>
            <c:strRef>
              <c:f>'UCI-Neurocirugía'!$G$3:$G$6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('UCI-Neurocirugía'!$G$34:$G$45,'UCI-Neurocirugía'!$G$47:$G$58,'UCI-Neurocirugía'!$G$60:$G$71,'UCI-Neurocirugía'!$G$73:$G$84)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'UCI-Neurocirugía'!$H$3:$H$6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('UCI-Neurocirugía'!$H$34:$H$45,'UCI-Neurocirugía'!$H$47:$H$58,'UCI-Neurocirugía'!$H$60:$H$71,'UCI-Neurocirugía'!$H$73:$H$84)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'UCI-Neurocirugía'!$I$3:$I$6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('UCI-Neurocirugía'!$I$34:$I$45,'UCI-Neurocirugía'!$I$47:$I$58,'UCI-Neurocirugía'!$I$60:$I$71,'UCI-Neurocirugía'!$I$73:$I$84)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'UCI-Neurocirugía'!$J$3:$J$6</c:f>
              <c:strCache>
                <c:ptCount val="1"/>
                <c:pt idx="0">
                  <c:v>lim_sup_IC99%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</c:spPr>
          </c:marker>
          <c:cat>
            <c:multiLvlStrRef>
              <c:f>('UCI-Neurocirugía'!$A$34:$B$45,'UCI-Neurocirugía'!$A$47:$B$58,'UCI-Neurocirugía'!$A$60:$B$71,'UCI-Neurocirugía'!$A$73:$B$84)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('UCI-Neurocirugía'!$J$34:$J$45,'UCI-Neurocirugía'!$J$47:$J$58,'UCI-Neurocirugía'!$J$60:$J$71,'UCI-Neurocirugía'!$J$73:$J$84)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7008"/>
        <c:axId val="179953664"/>
      </c:lineChart>
      <c:catAx>
        <c:axId val="1799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53664"/>
        <c:crosses val="autoZero"/>
        <c:auto val="1"/>
        <c:lblAlgn val="ctr"/>
        <c:lblOffset val="100"/>
        <c:tickLblSkip val="1"/>
        <c:noMultiLvlLbl val="0"/>
      </c:catAx>
      <c:valAx>
        <c:axId val="17995366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0"/>
              <c:y val="0.181600724227089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47008"/>
        <c:crosses val="autoZero"/>
        <c:crossBetween val="between"/>
        <c:majorUnit val="2"/>
        <c:minorUnit val="2"/>
      </c:valAx>
    </c:plotArea>
    <c:legend>
      <c:legendPos val="r"/>
      <c:layout>
        <c:manualLayout>
          <c:xMode val="edge"/>
          <c:yMode val="edge"/>
          <c:x val="0.78456185117126387"/>
          <c:y val="0.14108907602430587"/>
          <c:w val="0.20120208069517309"/>
          <c:h val="0.27722787753267814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INTERNOS DE MEDICINA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6741704655339137"/>
          <c:y val="2.1226564186108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"/>
          <c:y val="0.17155756207674938"/>
          <c:w val="0.76842160519408786"/>
          <c:h val="0.6410835214446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TBC!$AU$3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17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439563475629E-3"/>
                  <c:y val="0.123959118578780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746097527285E-3"/>
                  <c:y val="0.11770565986762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37E-4"/>
                  <c:y val="0.105113464221285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53393785431364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(TBC!$AU$20,TBC!$AU$33,TBC!$AU$46,TBC!$AU$59,TBC!$AU$72,TBC!$AU$85)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975360"/>
        <c:axId val="184977280"/>
      </c:barChart>
      <c:lineChart>
        <c:grouping val="standard"/>
        <c:varyColors val="0"/>
        <c:ser>
          <c:idx val="2"/>
          <c:order val="2"/>
          <c:tx>
            <c:strRef>
              <c:f>TBC!$AW$3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(TBC!$AW$20,TBC!$AW$33,TBC!$AW$46,TBC!$AW$59,TBC!$AW$72,TBC!$AW$85)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TBC!$AX$3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(TBC!$AX$20,TBC!$AX$33,TBC!$AX$46,TBC!$AX$59,TBC!$AX$72,TBC!$AX$85)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TBC!$AV$3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(TBC!$AV$20,TBC!$AV$33,TBC!$AV$46,TBC!$AV$59,TBC!$AV$72,TBC!$AV$85)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975360"/>
        <c:axId val="184977280"/>
      </c:lineChart>
      <c:lineChart>
        <c:grouping val="standard"/>
        <c:varyColors val="0"/>
        <c:ser>
          <c:idx val="0"/>
          <c:order val="1"/>
          <c:tx>
            <c:strRef>
              <c:f>TBC!$AS$3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(TBC!$AS$20,TBC!$AS$33,TBC!$AS$46,TBC!$AS$59,TBC!$AS$72,TBC!$AS$85)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979456"/>
        <c:axId val="184980992"/>
      </c:lineChart>
      <c:catAx>
        <c:axId val="1849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97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977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59085054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975360"/>
        <c:crosses val="autoZero"/>
        <c:crossBetween val="between"/>
      </c:valAx>
      <c:catAx>
        <c:axId val="18497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84980992"/>
        <c:crosses val="autoZero"/>
        <c:auto val="0"/>
        <c:lblAlgn val="ctr"/>
        <c:lblOffset val="100"/>
        <c:noMultiLvlLbl val="0"/>
      </c:catAx>
      <c:valAx>
        <c:axId val="184980992"/>
        <c:scaling>
          <c:orientation val="minMax"/>
          <c:max val="1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006829716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97945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87926509186361E-2"/>
          <c:y val="0.9068721847434853"/>
          <c:w val="0.77982414698162728"/>
          <c:h val="7.36010916407332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TRABAJADORES DE LA SALUD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5533672044207841"/>
          <c:y val="7.247079897003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3548551266436"/>
          <c:y val="0.30067567567567566"/>
          <c:w val="0.70955946041283136"/>
          <c:h val="0.33445945945945948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TBC!$CD$60:$CD$71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TBC!$CD$73:$CD$84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0"/>
        <c:axId val="185019008"/>
        <c:axId val="185024896"/>
      </c:barChart>
      <c:catAx>
        <c:axId val="1850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024896"/>
        <c:crosses val="autoZero"/>
        <c:auto val="1"/>
        <c:lblAlgn val="ctr"/>
        <c:lblOffset val="100"/>
        <c:tickMarkSkip val="1"/>
        <c:noMultiLvlLbl val="0"/>
      </c:catAx>
      <c:valAx>
        <c:axId val="185024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845554850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019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TECNOLOGOS MEDICOS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, HOSPITAL...........................,2009 - 2010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21559001140281628"/>
          <c:y val="8.90310305042203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87155963302754"/>
          <c:y val="0.21167920933937567"/>
          <c:w val="0.67339449541284402"/>
          <c:h val="0.3868620032754107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TBC!$Z$60:$Z$71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TBC!$Z$73:$Z$84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6"/>
        <c:axId val="185064448"/>
        <c:axId val="185066240"/>
      </c:barChart>
      <c:catAx>
        <c:axId val="1850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066240"/>
        <c:crosses val="autoZero"/>
        <c:auto val="1"/>
        <c:lblAlgn val="ctr"/>
        <c:lblOffset val="100"/>
        <c:tickMarkSkip val="1"/>
        <c:noMultiLvlLbl val="0"/>
      </c:catAx>
      <c:valAx>
        <c:axId val="185066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8560073949625201E-3"/>
              <c:y val="0.374995310676139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06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INTERNOS DE MEDICINA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4782959822"/>
          <c:y val="7.86346151175547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5599540692859"/>
          <c:y val="0.30337189611092619"/>
          <c:w val="0.74908558888076082"/>
          <c:h val="0.35580654482145668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TBC!$AU$60:$AU$71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TBC!$AU$73:$AU$84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9"/>
        <c:axId val="185097600"/>
        <c:axId val="185111680"/>
      </c:barChart>
      <c:catAx>
        <c:axId val="1850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111680"/>
        <c:crosses val="autoZero"/>
        <c:auto val="1"/>
        <c:lblAlgn val="ctr"/>
        <c:lblOffset val="100"/>
        <c:tickMarkSkip val="1"/>
        <c:noMultiLvlLbl val="0"/>
      </c:catAx>
      <c:valAx>
        <c:axId val="185111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567762363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097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89" r="0.75000000000000389" t="1" header="0" footer="0"/>
    <c:pageSetup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MEDICOS RESIDENTES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20088208832052021"/>
          <c:y val="1.8709040235949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7541546976052"/>
          <c:y val="0.18138424821002391"/>
          <c:w val="0.89362920544022939"/>
          <c:h val="0.58711217183770226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(TBC!$BB$34:$BB$45,TBC!$BB$47:$BB$58,TBC!$BB$60:$BB$71,TBC!$BB$73:$BB$84)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236864"/>
        <c:axId val="185238656"/>
      </c:barChart>
      <c:lineChart>
        <c:grouping val="standard"/>
        <c:varyColors val="0"/>
        <c:ser>
          <c:idx val="1"/>
          <c:order val="1"/>
          <c:tx>
            <c:strRef>
              <c:f>TBC!$BC$3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(TBC!$BC$34:$BC$45,TBC!$BC$47:$BC$58,TBC!$BC$60:$BC$71,TBC!$BC$73:$BC$84)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TBC!$AI$3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(TBC!$BD$34:$BD$45,TBC!$BD$47:$BD$58,TBC!$BD$60:$BD$71,TBC!$BD$73:$BD$84)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TBC!$BE$3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(TBC!$AX$34:$AX$45,TBC!$AX$47:$AX$58,TBC!$AX$60:$AX$71,TBC!$AX$73:$AX$84)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36864"/>
        <c:axId val="185238656"/>
      </c:lineChart>
      <c:catAx>
        <c:axId val="1852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238656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85238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1495938894163053E-2"/>
              <c:y val="0.12053386367941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2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28340872284585"/>
          <c:y val="1.2713423708634359E-2"/>
          <c:w val="0.21627569603444963"/>
          <c:h val="0.22884135617068485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INTERNOS DE MEDICINA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7189922008857098"/>
          <c:y val="8.686499044016365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45126900705106E-2"/>
          <c:y val="0.1805227746933161"/>
          <c:w val="0.89933042811453778"/>
          <c:h val="0.589074317420294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(TBC!$AU$34:$AU$45,TBC!$AU$47:$AU$58,TBC!$AU$60:$AU$71,TBC!$AU$73:$AU$84)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276288"/>
        <c:axId val="185277824"/>
      </c:barChart>
      <c:lineChart>
        <c:grouping val="standard"/>
        <c:varyColors val="0"/>
        <c:ser>
          <c:idx val="1"/>
          <c:order val="1"/>
          <c:tx>
            <c:strRef>
              <c:f>TBC!$AV$3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(TBC!$AV$34:$AV$45,TBC!$AV$47:$AV$58,TBC!$AV$60:$AV$71,TBC!$AV$73:$AV$84)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TBC!$AW$3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(TBC!$AW$34:$AW$45,TBC!$AW$47:$AW$58,TBC!$AW$60:$AW$71,TBC!$AW$73:$AW$84)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TBC!$AX$3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(TBC!$AX$34:$AX$45,TBC!$AX$47:$AX$58,TBC!$AX$60:$AX$71,TBC!$AX$73:$AX$84)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76288"/>
        <c:axId val="185277824"/>
      </c:lineChart>
      <c:catAx>
        <c:axId val="1852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277824"/>
        <c:crosses val="autoZero"/>
        <c:auto val="1"/>
        <c:lblAlgn val="ctr"/>
        <c:lblOffset val="100"/>
        <c:tickLblSkip val="1"/>
        <c:noMultiLvlLbl val="0"/>
      </c:catAx>
      <c:valAx>
        <c:axId val="185277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6.2360457023728161E-3"/>
              <c:y val="0.197935897699471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27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04238798330949"/>
          <c:y val="3.1076663719907076E-2"/>
          <c:w val="0.21737676369526338"/>
          <c:h val="0.22271636410983875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TECNOLOGOS MEDICOS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23002172033884985"/>
          <c:y val="1.01619115792344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12E-2"/>
          <c:y val="0.15835175884758076"/>
          <c:w val="0.89408526733264759"/>
          <c:h val="0.62317107323175092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(TBC!$Z$34:$Z$45,TBC!$Z$47:$Z$58,TBC!$Z$60:$Z$71,TBC!$Z$73:$Z$84)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85340288"/>
        <c:axId val="185341824"/>
      </c:barChart>
      <c:lineChart>
        <c:grouping val="standard"/>
        <c:varyColors val="0"/>
        <c:ser>
          <c:idx val="1"/>
          <c:order val="1"/>
          <c:tx>
            <c:strRef>
              <c:f>TBC!$AA$3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(TBC!$AA$34:$AA$45,TBC!$AA$47:$AA$58,TBC!$AA$60:$AA$71,TBC!$AA$73:$AA$84)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TBC!$AB$3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(TBC!$AB$34:$AB$45,TBC!$AB$47:$AB$58,TBC!$AB$60:$AB$71,TBC!$AB$73:$AB$84)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TBC!$AC$3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(TBC!$AC$34:$AC$45,TBC!$AC$47:$AC$58,TBC!$AC$60:$AC$71,TBC!$AC$73:$AC$84)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0288"/>
        <c:axId val="185341824"/>
      </c:lineChart>
      <c:catAx>
        <c:axId val="1853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341824"/>
        <c:crosses val="autoZero"/>
        <c:auto val="1"/>
        <c:lblAlgn val="ctr"/>
        <c:lblOffset val="100"/>
        <c:tickLblSkip val="1"/>
        <c:noMultiLvlLbl val="0"/>
      </c:catAx>
      <c:valAx>
        <c:axId val="185341824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5944174642840304E-2"/>
              <c:y val="0.15111538330435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340288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8575233784399712"/>
          <c:y val="2.5801683880424038E-2"/>
          <c:w val="0.20092300438493094"/>
          <c:h val="0.2012535705764052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TRABAJADORES DE LA SALUD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1172501178137513"/>
          <c:y val="8.68659913930806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45126900705106E-2"/>
          <c:y val="0.1805227746933161"/>
          <c:w val="0.89933042811453778"/>
          <c:h val="0.589074317420294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(TBC!$CD$34:$CD$45,TBC!$CD$47:$CD$58,TBC!$CD$60:$CD$71,TBC!$CD$73:$CD$84)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394304"/>
        <c:axId val="185395840"/>
      </c:barChart>
      <c:lineChart>
        <c:grouping val="standard"/>
        <c:varyColors val="0"/>
        <c:ser>
          <c:idx val="1"/>
          <c:order val="1"/>
          <c:tx>
            <c:strRef>
              <c:f>TBC!$CE$3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(TBC!$CE$34:$CE$45,TBC!$CE$47:$CE$58,TBC!$CE$60:$CE$71,TBC!$CE$73:$CE$84)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TBC!$CF$3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(TBC!$CF$34:$CF$45,TBC!$CF$47:$CF$58,TBC!$CF$60:$CF$71,TBC!$CF$73:$CF$84)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TBC!$CG$3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(TBC!$A$34:$B$45,TBC!$A$47:$B$58,TBC!$A$60:$B$71,TBC!$A$73:$B$84)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(TBC!$CG$34:$CG$45,TBC!$CG$47:$CG$58,TBC!$CG$60:$CG$71,TBC!$CG$73:$CG$84)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94304"/>
        <c:axId val="185395840"/>
      </c:lineChart>
      <c:catAx>
        <c:axId val="1853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395840"/>
        <c:crosses val="autoZero"/>
        <c:auto val="1"/>
        <c:lblAlgn val="ctr"/>
        <c:lblOffset val="100"/>
        <c:tickLblSkip val="1"/>
        <c:noMultiLvlLbl val="0"/>
      </c:catAx>
      <c:valAx>
        <c:axId val="18539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2570087478660888E-2"/>
              <c:y val="0.189044030594027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539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04238798330949"/>
          <c:y val="1.1933174224343675E-2"/>
          <c:w val="0.21737676369526338"/>
          <c:h val="0.22434367541766109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TRABAJADORES DE LA SALUD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7969774830777732"/>
          <c:y val="1.9105351065566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7155756207674938"/>
          <c:w val="0.76842160519408831"/>
          <c:h val="0.6410835214446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TBC!$CD$3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24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025279734770003E-3"/>
                  <c:y val="1.567115086274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985647747674E-3"/>
                  <c:y val="9.34947239947151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64E-4"/>
                  <c:y val="0.105113464221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(TBC!$CD$20,TBC!$CD$33,TBC!$CD$46,TBC!$CD$59,TBC!$CD$72,TBC!$CD$85)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453952"/>
        <c:axId val="184746752"/>
      </c:barChart>
      <c:lineChart>
        <c:grouping val="standard"/>
        <c:varyColors val="0"/>
        <c:ser>
          <c:idx val="2"/>
          <c:order val="2"/>
          <c:tx>
            <c:strRef>
              <c:f>TBC!$CF$3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(TBC!$CF$20,TBC!$CF$33,TBC!$CF$46,TBC!$CF$59,TBC!$CF$72,TBC!$CF$85)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TBC!$CG$3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(TBC!$CG$20,TBC!$CG$33,TBC!$CG$46,TBC!$CG$59,TBC!$CG$72,TBC!$CG$85)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TBC!$CE$3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(TBC!$CE$20,TBC!$CE$33,TBC!$CE$46,TBC!$CE$59,TBC!$CE$72,TBC!$CE$85)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453952"/>
        <c:axId val="184746752"/>
      </c:lineChart>
      <c:lineChart>
        <c:grouping val="standard"/>
        <c:varyColors val="0"/>
        <c:ser>
          <c:idx val="0"/>
          <c:order val="1"/>
          <c:tx>
            <c:strRef>
              <c:f>TBC!$CB$3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(TBC!$CB$20,TBC!$CB$33,TBC!$CB$46,TBC!$CB$59,TBC!$CB$72,TBC!$CB$85)</c:f>
              <c:numCache>
                <c:formatCode>General</c:formatCode>
                <c:ptCount val="6"/>
                <c:pt idx="0" formatCode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748672"/>
        <c:axId val="184762752"/>
      </c:lineChart>
      <c:catAx>
        <c:axId val="1854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7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746752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52689346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453952"/>
        <c:crosses val="autoZero"/>
        <c:crossBetween val="between"/>
      </c:valAx>
      <c:catAx>
        <c:axId val="18474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84762752"/>
        <c:crosses val="autoZero"/>
        <c:auto val="0"/>
        <c:lblAlgn val="ctr"/>
        <c:lblOffset val="100"/>
        <c:noMultiLvlLbl val="0"/>
      </c:catAx>
      <c:valAx>
        <c:axId val="184762752"/>
        <c:scaling>
          <c:orientation val="minMax"/>
          <c:max val="2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22812543168946"/>
              <c:y val="0.44986751058031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748672"/>
        <c:crosses val="max"/>
        <c:crossBetween val="between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7341759911590002E-2"/>
          <c:y val="0.88544148488615948"/>
          <c:w val="0.8797679237463738"/>
          <c:h val="0.107398560825829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TECNOLOGOS MEDICOS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9373283602707558"/>
          <c:y val="7.76713477825581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7155756207674938"/>
          <c:w val="0.76842160519408831"/>
          <c:h val="0.6410835214446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TBC!$AU$3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24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439563475637E-3"/>
                  <c:y val="0.123959118578780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746097527285E-3"/>
                  <c:y val="0.11770565986762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64E-4"/>
                  <c:y val="0.105113464221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5339378543136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(TBC!$AU$20,TBC!$AU$33,TBC!$AU$46,TBC!$AU$59,TBC!$AU$72,TBC!$AU$85)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817920"/>
        <c:axId val="184828288"/>
      </c:barChart>
      <c:lineChart>
        <c:grouping val="standard"/>
        <c:varyColors val="0"/>
        <c:ser>
          <c:idx val="2"/>
          <c:order val="2"/>
          <c:tx>
            <c:strRef>
              <c:f>TBC!$AW$3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(TBC!$AW$20,TBC!$AW$33,TBC!$AW$46,TBC!$AW$59,TBC!$AW$72,TBC!$AW$85)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TBC!$AX$3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(TBC!$AX$20,TBC!$AX$33,TBC!$AX$46,TBC!$AX$59,TBC!$AX$72,TBC!$AX$85)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TBC!$AV$3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(TBC!$AV$20,TBC!$AV$33,TBC!$AV$46,TBC!$AV$59,TBC!$AV$72,TBC!$AV$85)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817920"/>
        <c:axId val="184828288"/>
      </c:lineChart>
      <c:lineChart>
        <c:grouping val="standard"/>
        <c:varyColors val="0"/>
        <c:ser>
          <c:idx val="0"/>
          <c:order val="1"/>
          <c:tx>
            <c:strRef>
              <c:f>TBC!$AS$3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(TBC!$AS$20,TBC!$AS$33,TBC!$AS$46,TBC!$AS$59,TBC!$AS$72,TBC!$AS$85)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830208"/>
        <c:axId val="184840192"/>
      </c:lineChart>
      <c:catAx>
        <c:axId val="1848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82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82828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631761236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817920"/>
        <c:crosses val="autoZero"/>
        <c:crossBetween val="between"/>
        <c:majorUnit val="2"/>
      </c:valAx>
      <c:catAx>
        <c:axId val="18483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84840192"/>
        <c:crosses val="autoZero"/>
        <c:auto val="0"/>
        <c:lblAlgn val="ctr"/>
        <c:lblOffset val="100"/>
        <c:noMultiLvlLbl val="0"/>
      </c:catAx>
      <c:valAx>
        <c:axId val="184840192"/>
        <c:scaling>
          <c:orientation val="minMax"/>
          <c:max val="1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16616608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830208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902887139107619E-2"/>
          <c:y val="0.90849609005059939"/>
          <c:w val="0.77982414698162728"/>
          <c:h val="7.14546635278837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MEDICOS RESIDENTES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7969774830777732"/>
          <c:y val="2.1226739797367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5080525331927341"/>
          <c:w val="0.76842160519408831"/>
          <c:h val="0.661835818521698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TBC!$BB$3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24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439563475629E-3"/>
                  <c:y val="8.937200698931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746097527285E-3"/>
                  <c:y val="7.6201125960268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512E-4"/>
                  <c:y val="8.09022497418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5339378543136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(TBC!$BB$20,TBC!$BB$33,TBC!$BB$46,TBC!$BB$59,TBC!$BB$72,TBC!$BB$85)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899456"/>
        <c:axId val="184901632"/>
      </c:barChart>
      <c:lineChart>
        <c:grouping val="standard"/>
        <c:varyColors val="0"/>
        <c:ser>
          <c:idx val="2"/>
          <c:order val="2"/>
          <c:tx>
            <c:strRef>
              <c:f>TBC!$BD$3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(TBC!$BD$20,TBC!$BD$33,TBC!$BD$46,TBC!$BD$59,TBC!$BD$72,TBC!$BD$85)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TBC!$BE$3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(TBC!$BE$20,TBC!$BE$33,TBC!$BE$46,TBC!$BE$59,TBC!$BE$72,TBC!$BE$85)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TBC!$BC$3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(TBC!$BC$20,TBC!$BC$33,TBC!$BC$46,TBC!$BC$59,TBC!$BC$72,TBC!$BC$85)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899456"/>
        <c:axId val="184901632"/>
      </c:lineChart>
      <c:lineChart>
        <c:grouping val="standard"/>
        <c:varyColors val="0"/>
        <c:ser>
          <c:idx val="0"/>
          <c:order val="1"/>
          <c:tx>
            <c:strRef>
              <c:f>TBC!$AZ$3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(TBC!$AZ$20,TBC!$AZ$33,TBC!$AZ$46,TBC!$AZ$59,TBC!$AZ$72,TBC!$AZ$85)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903552"/>
        <c:axId val="184905088"/>
      </c:lineChart>
      <c:catAx>
        <c:axId val="1848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90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901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749561977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899456"/>
        <c:crosses val="autoZero"/>
        <c:crossBetween val="between"/>
      </c:valAx>
      <c:catAx>
        <c:axId val="18490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84905088"/>
        <c:crosses val="autoZero"/>
        <c:auto val="0"/>
        <c:lblAlgn val="ctr"/>
        <c:lblOffset val="100"/>
        <c:noMultiLvlLbl val="0"/>
      </c:catAx>
      <c:valAx>
        <c:axId val="184905088"/>
        <c:scaling>
          <c:orientation val="minMax"/>
          <c:max val="1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187584401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903552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87926509186361E-2"/>
          <c:y val="0.90794091371823904"/>
          <c:w val="0.77982414698162728"/>
          <c:h val="7.3052583466644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TBC: Densidad de Incidencia de TBC en  MEDICOS RESIDENTES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HOSPITAL..................,2009 - 2010</a:t>
            </a:r>
            <a:endParaRPr lang="es-PE"/>
          </a:p>
        </c:rich>
      </c:tx>
      <c:layout>
        <c:manualLayout>
          <c:xMode val="edge"/>
          <c:yMode val="edge"/>
          <c:x val="0.17820539740224778"/>
          <c:y val="1.1315530003194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62308733811122"/>
          <c:y val="0.27611990606034659"/>
          <c:w val="0.7179500020568661"/>
          <c:h val="0.3507469076982781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TBC!$BB$60:$BB$71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TBC!$B$60:$B$71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TBC!$BB$73:$BB$84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9"/>
        <c:axId val="185742080"/>
        <c:axId val="185743616"/>
      </c:barChart>
      <c:catAx>
        <c:axId val="18574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743616"/>
        <c:crosses val="autoZero"/>
        <c:auto val="1"/>
        <c:lblAlgn val="ctr"/>
        <c:lblOffset val="100"/>
        <c:tickMarkSkip val="1"/>
        <c:noMultiLvlLbl val="0"/>
      </c:catAx>
      <c:valAx>
        <c:axId val="185743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567762363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742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 en  INTERNOS DE MEDICINA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6741704655339137"/>
          <c:y val="2.1226564186108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7155756207674938"/>
          <c:w val="0.76842160519408831"/>
          <c:h val="0.6410835214446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'PUNZO-CORTANTE'!$AU$3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24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439563475637E-3"/>
                  <c:y val="0.123959118578780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746097527285E-3"/>
                  <c:y val="0.11770565986762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64E-4"/>
                  <c:y val="0.105113464221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5339378543136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('PUNZO-CORTANTE'!$AU$20,'PUNZO-CORTANTE'!$AU$33,'PUNZO-CORTANTE'!$AU$46,'PUNZO-CORTANTE'!$AU$59,'PUNZO-CORTANTE'!$AU$72,'PUNZO-CORTANTE'!$AU$85)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133120"/>
        <c:axId val="186139392"/>
      </c:barChart>
      <c:lineChart>
        <c:grouping val="standard"/>
        <c:varyColors val="0"/>
        <c:ser>
          <c:idx val="2"/>
          <c:order val="2"/>
          <c:tx>
            <c:strRef>
              <c:f>'PUNZO-CORTANTE'!$AW$3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('PUNZO-CORTANTE'!$AW$20,'PUNZO-CORTANTE'!$AW$33,'PUNZO-CORTANTE'!$AW$46,'PUNZO-CORTANTE'!$AW$59,'PUNZO-CORTANTE'!$AW$72,'PUNZO-CORTANTE'!$AW$85)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'PUNZO-CORTANTE'!$AX$3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('PUNZO-CORTANTE'!$AX$20,'PUNZO-CORTANTE'!$AX$33,'PUNZO-CORTANTE'!$AX$46,'PUNZO-CORTANTE'!$AX$59,'PUNZO-CORTANTE'!$AX$72,'PUNZO-CORTANTE'!$AX$85)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'PUNZO-CORTANTE'!$AV$3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('PUNZO-CORTANTE'!$AV$20,'PUNZO-CORTANTE'!$AV$33,'PUNZO-CORTANTE'!$AV$46,'PUNZO-CORTANTE'!$AV$59,'PUNZO-CORTANTE'!$AV$72,'PUNZO-CORTANTE'!$AV$85)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33120"/>
        <c:axId val="186139392"/>
      </c:lineChart>
      <c:lineChart>
        <c:grouping val="standard"/>
        <c:varyColors val="0"/>
        <c:ser>
          <c:idx val="0"/>
          <c:order val="1"/>
          <c:tx>
            <c:strRef>
              <c:f>'PUNZO-CORTANTE'!$AS$3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('PUNZO-CORTANTE'!$AS$20,'PUNZO-CORTANTE'!$AS$33,'PUNZO-CORTANTE'!$AS$46,'PUNZO-CORTANTE'!$AS$59,'PUNZO-CORTANTE'!$AS$72,'PUNZO-CORTANTE'!$AS$85)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41312"/>
        <c:axId val="186151296"/>
      </c:lineChart>
      <c:catAx>
        <c:axId val="1861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139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13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59085054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133120"/>
        <c:crosses val="autoZero"/>
        <c:crossBetween val="between"/>
      </c:valAx>
      <c:catAx>
        <c:axId val="186141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86151296"/>
        <c:crosses val="autoZero"/>
        <c:auto val="0"/>
        <c:lblAlgn val="ctr"/>
        <c:lblOffset val="100"/>
        <c:noMultiLvlLbl val="0"/>
      </c:catAx>
      <c:valAx>
        <c:axId val="186151296"/>
        <c:scaling>
          <c:orientation val="minMax"/>
          <c:max val="1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006829716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141312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87926509186361E-2"/>
          <c:y val="0.9068721847434853"/>
          <c:w val="0.77982414698162728"/>
          <c:h val="7.36010916407332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 en  TRABAJADORES DE LA SALUD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14162635197592588"/>
          <c:y val="7.247079897003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9432884156068"/>
          <c:y val="0.33445945945945948"/>
          <c:w val="0.68382414319578566"/>
          <c:h val="0.27027027027027029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'PUNZO-CORTANTE'!$CD$60:$CD$71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'PUNZO-CORTANTE'!$CD$73:$CD$84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0"/>
        <c:axId val="186181120"/>
        <c:axId val="186182656"/>
      </c:barChart>
      <c:catAx>
        <c:axId val="1861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182656"/>
        <c:crosses val="autoZero"/>
        <c:auto val="1"/>
        <c:lblAlgn val="ctr"/>
        <c:lblOffset val="100"/>
        <c:tickMarkSkip val="1"/>
        <c:noMultiLvlLbl val="0"/>
      </c:catAx>
      <c:valAx>
        <c:axId val="186182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6727526668420943E-3"/>
              <c:y val="0.379775845554850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181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en  TECNOLOGOS MEDICOS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, HOSPITAL...........................,2009 - 2010</a:t>
            </a:r>
            <a:endParaRPr lang="es-PE"/>
          </a:p>
        </c:rich>
      </c:tx>
      <c:layout>
        <c:manualLayout>
          <c:xMode val="edge"/>
          <c:yMode val="edge"/>
          <c:x val="0.21559001140281628"/>
          <c:y val="8.90310305042203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6880733944956"/>
          <c:y val="0.31386917246872947"/>
          <c:w val="0.64587155963302756"/>
          <c:h val="0.31021953092839538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'PUNZO-CORTANTE'!$Z$60:$Z$71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'PUNZO-CORTANTE'!$Z$73:$Z$84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6"/>
        <c:axId val="186222464"/>
        <c:axId val="186224000"/>
      </c:barChart>
      <c:catAx>
        <c:axId val="1862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224000"/>
        <c:crosses val="autoZero"/>
        <c:auto val="1"/>
        <c:lblAlgn val="ctr"/>
        <c:lblOffset val="100"/>
        <c:tickMarkSkip val="1"/>
        <c:noMultiLvlLbl val="0"/>
      </c:catAx>
      <c:valAx>
        <c:axId val="186224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8560073949625201E-3"/>
              <c:y val="0.374995310676139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222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en  INTERNOS DE MEDICINA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HOSPITAL..................,2009 - 2010</a:t>
            </a:r>
            <a:endParaRPr lang="es-PE"/>
          </a:p>
        </c:rich>
      </c:tx>
      <c:layout>
        <c:manualLayout>
          <c:xMode val="edge"/>
          <c:yMode val="edge"/>
          <c:x val="0.12863274782959822"/>
          <c:y val="7.86346151175547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56824055674894"/>
          <c:y val="0.34831588071995229"/>
          <c:w val="0.65934183862365248"/>
          <c:h val="0.23595591919738704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'PUNZO-CORTANTE'!$AU$60:$AU$71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'PUNZO-CORTANTE'!$AU$73:$AU$84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9"/>
        <c:axId val="185997568"/>
        <c:axId val="185999360"/>
      </c:barChart>
      <c:catAx>
        <c:axId val="1859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999360"/>
        <c:crosses val="autoZero"/>
        <c:auto val="1"/>
        <c:lblAlgn val="ctr"/>
        <c:lblOffset val="100"/>
        <c:tickMarkSkip val="1"/>
        <c:noMultiLvlLbl val="0"/>
      </c:catAx>
      <c:valAx>
        <c:axId val="185999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567762363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5997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11" r="0.75000000000000411" t="1" header="0" footer="0"/>
    <c:pageSetup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MEDICOS RESIDENTES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20088208832052021"/>
          <c:y val="1.8709040235949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7541546976052"/>
          <c:y val="0.18138424821002391"/>
          <c:w val="0.89362920544022961"/>
          <c:h val="0.587112171837701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('PUNZO-CORTANTE'!$BB$34:$BB$45,'PUNZO-CORTANTE'!$BB$47:$BB$58,'PUNZO-CORTANTE'!$BB$60:$BB$71,'PUNZO-CORTANTE'!$BB$73:$BB$84)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6075392"/>
        <c:axId val="186085376"/>
      </c:barChart>
      <c:lineChart>
        <c:grouping val="standard"/>
        <c:varyColors val="0"/>
        <c:ser>
          <c:idx val="1"/>
          <c:order val="1"/>
          <c:tx>
            <c:strRef>
              <c:f>'PUNZO-CORTANTE'!$BC$3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('PUNZO-CORTANTE'!$BC$34:$BC$45,'PUNZO-CORTANTE'!$BC$47:$BC$58,'PUNZO-CORTANTE'!$BC$60:$BC$71,'PUNZO-CORTANTE'!$BC$73:$BC$84)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'PUNZO-CORTANTE'!$AI$3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('PUNZO-CORTANTE'!$BD$34:$BD$45,'PUNZO-CORTANTE'!$BD$47:$BD$58,'PUNZO-CORTANTE'!$BD$60:$BD$71,'PUNZO-CORTANTE'!$BD$73:$BD$84)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'PUNZO-CORTANTE'!$BE$3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('PUNZO-CORTANTE'!$AX$34:$AX$45,'PUNZO-CORTANTE'!$AX$47:$AX$58,'PUNZO-CORTANTE'!$AX$60:$AX$71,'PUNZO-CORTANTE'!$AX$73:$AX$84)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75392"/>
        <c:axId val="186085376"/>
      </c:lineChart>
      <c:catAx>
        <c:axId val="1860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085376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86085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1495938894163053E-2"/>
              <c:y val="0.12053386367941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07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28340872284585"/>
          <c:y val="1.2713423708634359E-2"/>
          <c:w val="0.21627569603444963"/>
          <c:h val="0.22884135617068485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INTERNOS DE MEDICINA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7189922008857098"/>
          <c:y val="8.686499044016365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45126900705106E-2"/>
          <c:y val="0.1805227746933161"/>
          <c:w val="0.89933042811453778"/>
          <c:h val="0.589074317420294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('PUNZO-CORTANTE'!$AU$34:$AU$45,'PUNZO-CORTANTE'!$AU$47:$AU$58,'PUNZO-CORTANTE'!$AU$60:$AU$71,'PUNZO-CORTANTE'!$AU$73:$AU$84)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6520320"/>
        <c:axId val="186521856"/>
      </c:barChart>
      <c:lineChart>
        <c:grouping val="standard"/>
        <c:varyColors val="0"/>
        <c:ser>
          <c:idx val="1"/>
          <c:order val="1"/>
          <c:tx>
            <c:strRef>
              <c:f>'PUNZO-CORTANTE'!$AV$3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('PUNZO-CORTANTE'!$AV$34:$AV$45,'PUNZO-CORTANTE'!$AV$47:$AV$58,'PUNZO-CORTANTE'!$AV$60:$AV$71,'PUNZO-CORTANTE'!$AV$73:$AV$84)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'PUNZO-CORTANTE'!$AW$3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('PUNZO-CORTANTE'!$AW$34:$AW$45,'PUNZO-CORTANTE'!$AW$47:$AW$58,'PUNZO-CORTANTE'!$AW$60:$AW$71,'PUNZO-CORTANTE'!$AW$73:$AW$84)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'PUNZO-CORTANTE'!$AX$3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('PUNZO-CORTANTE'!$AX$34:$AX$45,'PUNZO-CORTANTE'!$AX$47:$AX$58,'PUNZO-CORTANTE'!$AX$60:$AX$71,'PUNZO-CORTANTE'!$AX$73:$AX$84)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20320"/>
        <c:axId val="186521856"/>
      </c:lineChart>
      <c:catAx>
        <c:axId val="1865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521856"/>
        <c:crosses val="autoZero"/>
        <c:auto val="1"/>
        <c:lblAlgn val="ctr"/>
        <c:lblOffset val="100"/>
        <c:tickLblSkip val="1"/>
        <c:noMultiLvlLbl val="0"/>
      </c:catAx>
      <c:valAx>
        <c:axId val="186521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6.2360457023728161E-3"/>
              <c:y val="0.197935897699471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52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04238798330949"/>
          <c:y val="3.1076663719907076E-2"/>
          <c:w val="0.21737676369526338"/>
          <c:h val="0.22271636410983875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TECNOLOGOS MEDICOS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23002172033884985"/>
          <c:y val="1.01619115792344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65118473293781E-2"/>
          <c:y val="0.15835175884758076"/>
          <c:w val="0.89408526733264759"/>
          <c:h val="0.62317107323175114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('UCI Emerg.'!$A$34:$B$45,'UCI Emerg.'!$A$47:$B$58,'UCI Emerg.'!$A$60:$B$71,'UCI Emerg.'!$A$73:$B$84)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('PUNZO-CORTANTE'!$Z$34:$Z$45,'PUNZO-CORTANTE'!$Z$47:$Z$58,'PUNZO-CORTANTE'!$Z$60:$Z$71,'PUNZO-CORTANTE'!$Z$73:$Z$84)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86575872"/>
        <c:axId val="186577664"/>
      </c:barChart>
      <c:lineChart>
        <c:grouping val="standard"/>
        <c:varyColors val="0"/>
        <c:ser>
          <c:idx val="1"/>
          <c:order val="1"/>
          <c:tx>
            <c:strRef>
              <c:f>'PUNZO-CORTANTE'!$AA$3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('PUNZO-CORTANTE'!$AA$34:$AA$45,'PUNZO-CORTANTE'!$AA$47:$AA$58,'PUNZO-CORTANTE'!$AA$60:$AA$71,'PUNZO-CORTANTE'!$AA$73:$AA$84)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'PUNZO-CORTANTE'!$AB$3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('PUNZO-CORTANTE'!$AB$34:$AB$45,'PUNZO-CORTANTE'!$AB$47:$AB$58,'PUNZO-CORTANTE'!$AB$60:$AB$71,'PUNZO-CORTANTE'!$AB$73:$AB$84)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'PUNZO-CORTANTE'!$AC$3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('PUNZO-CORTANTE'!$AC$34:$AC$45,'PUNZO-CORTANTE'!$AC$47:$AC$58,'PUNZO-CORTANTE'!$AC$60:$AC$71,'PUNZO-CORTANTE'!$AC$73:$AC$84)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75872"/>
        <c:axId val="186577664"/>
      </c:lineChart>
      <c:catAx>
        <c:axId val="1865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577664"/>
        <c:crosses val="autoZero"/>
        <c:auto val="1"/>
        <c:lblAlgn val="ctr"/>
        <c:lblOffset val="100"/>
        <c:tickLblSkip val="1"/>
        <c:noMultiLvlLbl val="0"/>
      </c:catAx>
      <c:valAx>
        <c:axId val="186577664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5944174642840304E-2"/>
              <c:y val="0.15111538330435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575872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8575233784399712"/>
          <c:y val="2.5801683880424038E-2"/>
          <c:w val="0.20092300438493094"/>
          <c:h val="0.2012535705764052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TBC: Densidad de Incidencia de TBC en  TRABAJADORES DE LA SALUD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1172501178137513"/>
          <c:y val="8.68659913930806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45126900705106E-2"/>
          <c:y val="0.1805227746933161"/>
          <c:w val="0.89933042811453778"/>
          <c:h val="0.5890743174202947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invertIfNegative val="0"/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('PUNZO-CORTANTE'!$CD$34:$CD$45,'PUNZO-CORTANTE'!$CD$47:$CD$58,'PUNZO-CORTANTE'!$CD$60:$CD$71,'PUNZO-CORTANTE'!$CD$73:$CD$84)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6639872"/>
        <c:axId val="186641408"/>
      </c:barChart>
      <c:lineChart>
        <c:grouping val="standard"/>
        <c:varyColors val="0"/>
        <c:ser>
          <c:idx val="1"/>
          <c:order val="1"/>
          <c:tx>
            <c:strRef>
              <c:f>'PUNZO-CORTANTE'!$CE$3</c:f>
              <c:strCache>
                <c:ptCount val="1"/>
                <c:pt idx="0">
                  <c:v>Prom historico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('PUNZO-CORTANTE'!$CE$34:$CE$45,'PUNZO-CORTANTE'!$CE$47:$CE$58,'PUNZO-CORTANTE'!$CE$60:$CE$71,'PUNZO-CORTANTE'!$CE$73:$CE$84)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'PUNZO-CORTANTE'!$CF$3</c:f>
              <c:strCache>
                <c:ptCount val="1"/>
                <c:pt idx="0">
                  <c:v>Prom Nacional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('PUNZO-CORTANTE'!$CF$34:$CF$45,'PUNZO-CORTANTE'!$CF$47:$CF$58,'PUNZO-CORTANTE'!$CF$60:$CF$71,'PUNZO-CORTANTE'!$CF$73:$CF$84)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'PUNZO-CORTANTE'!$CG$3</c:f>
              <c:strCache>
                <c:ptCount val="1"/>
                <c:pt idx="0">
                  <c:v>Prom Categoria</c:v>
                </c:pt>
              </c:strCache>
            </c:strRef>
          </c:tx>
          <c:marker>
            <c:symbol val="none"/>
          </c:marker>
          <c:cat>
            <c:multiLvlStrRef>
              <c:f>('PUNZO-CORTANTE'!$A$34:$B$45,'PUNZO-CORTANTE'!$A$47:$B$58,'PUNZO-CORTANTE'!$A$60:$B$71,'PUNZO-CORTANTE'!$A$73:$B$84)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</c:lvl>
              </c:multiLvlStrCache>
            </c:multiLvlStrRef>
          </c:cat>
          <c:val>
            <c:numRef>
              <c:f>('PUNZO-CORTANTE'!$CG$34:$CG$45,'PUNZO-CORTANTE'!$CG$47:$CG$58,'PUNZO-CORTANTE'!$CG$60:$CG$71,'PUNZO-CORTANTE'!$CG$73:$CG$84)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39872"/>
        <c:axId val="186641408"/>
      </c:lineChart>
      <c:catAx>
        <c:axId val="186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641408"/>
        <c:crosses val="autoZero"/>
        <c:auto val="1"/>
        <c:lblAlgn val="ctr"/>
        <c:lblOffset val="100"/>
        <c:tickLblSkip val="1"/>
        <c:noMultiLvlLbl val="0"/>
      </c:catAx>
      <c:valAx>
        <c:axId val="18664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de Incidencia x 1000 pac-dia</a:t>
                </a:r>
              </a:p>
            </c:rich>
          </c:tx>
          <c:layout>
            <c:manualLayout>
              <c:xMode val="edge"/>
              <c:yMode val="edge"/>
              <c:x val="1.2570087478660888E-2"/>
              <c:y val="0.189044030594027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663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04238798330949"/>
          <c:y val="1.1933174224343675E-2"/>
          <c:w val="0.21737676369526338"/>
          <c:h val="0.22434367541766109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 en  TRABAJADORES DE LA SALUD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6741704655339137"/>
          <c:y val="1.2728277386379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7155756207674938"/>
          <c:w val="0.76842160519408875"/>
          <c:h val="0.6410835214446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'PUNZO-CORTANTE'!$CD$3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32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02527973477001E-3"/>
                  <c:y val="1.5671150862749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985647747674E-3"/>
                  <c:y val="9.34947239947151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91E-4"/>
                  <c:y val="0.1051134642212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('PUNZO-CORTANTE'!$CD$20,'PUNZO-CORTANTE'!$CD$33,'PUNZO-CORTANTE'!$CD$46,'PUNZO-CORTANTE'!$CD$59,'PUNZO-CORTANTE'!$CD$72,'PUNZO-CORTANTE'!$CD$85)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702848"/>
        <c:axId val="186721408"/>
      </c:barChart>
      <c:lineChart>
        <c:grouping val="standard"/>
        <c:varyColors val="0"/>
        <c:ser>
          <c:idx val="2"/>
          <c:order val="2"/>
          <c:tx>
            <c:strRef>
              <c:f>'PUNZO-CORTANTE'!$CF$3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('PUNZO-CORTANTE'!$CF$20,'PUNZO-CORTANTE'!$CF$33,'PUNZO-CORTANTE'!$CF$46,'PUNZO-CORTANTE'!$CF$59,'PUNZO-CORTANTE'!$CF$72,'PUNZO-CORTANTE'!$CF$85)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'PUNZO-CORTANTE'!$CG$3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('PUNZO-CORTANTE'!$CG$20,'PUNZO-CORTANTE'!$CG$33,'PUNZO-CORTANTE'!$CG$46,'PUNZO-CORTANTE'!$CG$59,'PUNZO-CORTANTE'!$CG$72,'PUNZO-CORTANTE'!$CG$85)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'PUNZO-CORTANTE'!$CE$3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('PUNZO-CORTANTE'!$CE$20,'PUNZO-CORTANTE'!$CE$33,'PUNZO-CORTANTE'!$CE$46,'PUNZO-CORTANTE'!$CE$59,'PUNZO-CORTANTE'!$CE$72,'PUNZO-CORTANTE'!$CE$85)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702848"/>
        <c:axId val="186721408"/>
      </c:lineChart>
      <c:lineChart>
        <c:grouping val="standard"/>
        <c:varyColors val="0"/>
        <c:ser>
          <c:idx val="0"/>
          <c:order val="1"/>
          <c:tx>
            <c:strRef>
              <c:f>'PUNZO-CORTANTE'!$CB$3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('PUNZO-CORTANTE'!$CB$20,'PUNZO-CORTANTE'!$CB$33,'PUNZO-CORTANTE'!$CB$46,'PUNZO-CORTANTE'!$CB$59,'PUNZO-CORTANTE'!$CB$72,'PUNZO-CORTANTE'!$CB$85)</c:f>
              <c:numCache>
                <c:formatCode>General</c:formatCode>
                <c:ptCount val="6"/>
                <c:pt idx="0" formatCode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723328"/>
        <c:axId val="186729216"/>
      </c:lineChart>
      <c:catAx>
        <c:axId val="1867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721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721408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52689346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702848"/>
        <c:crosses val="autoZero"/>
        <c:crossBetween val="between"/>
      </c:valAx>
      <c:catAx>
        <c:axId val="18672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86729216"/>
        <c:crosses val="autoZero"/>
        <c:auto val="0"/>
        <c:lblAlgn val="ctr"/>
        <c:lblOffset val="100"/>
        <c:noMultiLvlLbl val="0"/>
      </c:catAx>
      <c:valAx>
        <c:axId val="186729216"/>
        <c:scaling>
          <c:orientation val="minMax"/>
          <c:max val="2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22812543168946"/>
              <c:y val="0.44986751058031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723328"/>
        <c:crosses val="max"/>
        <c:crossBetween val="between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7341759911590002E-2"/>
          <c:y val="0.88544148488615948"/>
          <c:w val="0.8797679237463738"/>
          <c:h val="0.107398560825829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 en  TECNOLOGOS MEDICOS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9373283602707558"/>
          <c:y val="7.76713477825581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7155756207674938"/>
          <c:w val="0.76842160519408875"/>
          <c:h val="0.6410835214446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'PUNZO-CORTANTE'!$AU$3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32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439563475642E-3"/>
                  <c:y val="0.123959118578780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746097527285E-3"/>
                  <c:y val="0.11770565986762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691E-4"/>
                  <c:y val="0.1051134642212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53393785431364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('PUNZO-CORTANTE'!$AU$20,'PUNZO-CORTANTE'!$AU$33,'PUNZO-CORTANTE'!$AU$46,'PUNZO-CORTANTE'!$AU$59,'PUNZO-CORTANTE'!$AU$72,'PUNZO-CORTANTE'!$AU$85)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772864"/>
        <c:axId val="186393344"/>
      </c:barChart>
      <c:lineChart>
        <c:grouping val="standard"/>
        <c:varyColors val="0"/>
        <c:ser>
          <c:idx val="2"/>
          <c:order val="2"/>
          <c:tx>
            <c:strRef>
              <c:f>'PUNZO-CORTANTE'!$AW$3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('PUNZO-CORTANTE'!$AW$20,'PUNZO-CORTANTE'!$AW$33,'PUNZO-CORTANTE'!$AW$46,'PUNZO-CORTANTE'!$AW$59,'PUNZO-CORTANTE'!$AW$72,'PUNZO-CORTANTE'!$AW$85)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'PUNZO-CORTANTE'!$AX$3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('PUNZO-CORTANTE'!$AX$20,'PUNZO-CORTANTE'!$AX$33,'PUNZO-CORTANTE'!$AX$46,'PUNZO-CORTANTE'!$AX$59,'PUNZO-CORTANTE'!$AX$72,'PUNZO-CORTANTE'!$AX$85)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'PUNZO-CORTANTE'!$AV$3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('PUNZO-CORTANTE'!$AV$20,'PUNZO-CORTANTE'!$AV$33,'PUNZO-CORTANTE'!$AV$46,'PUNZO-CORTANTE'!$AV$59,'PUNZO-CORTANTE'!$AV$72,'PUNZO-CORTANTE'!$AV$85)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772864"/>
        <c:axId val="186393344"/>
      </c:lineChart>
      <c:lineChart>
        <c:grouping val="standard"/>
        <c:varyColors val="0"/>
        <c:ser>
          <c:idx val="0"/>
          <c:order val="1"/>
          <c:tx>
            <c:strRef>
              <c:f>'PUNZO-CORTANTE'!$AS$3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('PUNZO-CORTANTE'!$AS$20,'PUNZO-CORTANTE'!$AS$33,'PUNZO-CORTANTE'!$AS$46,'PUNZO-CORTANTE'!$AS$59,'PUNZO-CORTANTE'!$AS$72,'PUNZO-CORTANTE'!$AS$85)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395264"/>
        <c:axId val="186409344"/>
      </c:lineChart>
      <c:catAx>
        <c:axId val="1867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9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9334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631761236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772864"/>
        <c:crosses val="autoZero"/>
        <c:crossBetween val="between"/>
        <c:majorUnit val="2"/>
      </c:valAx>
      <c:catAx>
        <c:axId val="18639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86409344"/>
        <c:crosses val="autoZero"/>
        <c:auto val="0"/>
        <c:lblAlgn val="ctr"/>
        <c:lblOffset val="100"/>
        <c:noMultiLvlLbl val="0"/>
      </c:catAx>
      <c:valAx>
        <c:axId val="186409344"/>
        <c:scaling>
          <c:orientation val="minMax"/>
          <c:max val="1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16616608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95264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902887139107619E-2"/>
          <c:y val="0.90849609005059939"/>
          <c:w val="0.77982414698162728"/>
          <c:h val="7.14546635278837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Accidente Punzocortante: Tasa  en  MEDICOS RESIDENTES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 .......................,2007 - 2010</a:t>
            </a:r>
            <a:endParaRPr lang="es-PE"/>
          </a:p>
        </c:rich>
      </c:tx>
      <c:layout>
        <c:manualLayout>
          <c:xMode val="edge"/>
          <c:yMode val="edge"/>
          <c:x val="0.17969774830777732"/>
          <c:y val="2.1226739797367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15080525331927341"/>
          <c:w val="0.76842160519408875"/>
          <c:h val="0.66183581852169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'PUNZO-CORTANTE'!$BB$3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341829381154032E-3"/>
                  <c:y val="8.7655984311216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68286984358183E-3"/>
                  <c:y val="7.7448795198568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62439563475637E-3"/>
                  <c:y val="8.937200698931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41746097527285E-3"/>
                  <c:y val="7.6201125960268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991711562370539E-4"/>
                  <c:y val="8.09022497418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53393785431364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('PUNZO-CORTANTE'!$BB$20,'PUNZO-CORTANTE'!$BB$33,'PUNZO-CORTANTE'!$BB$46,'PUNZO-CORTANTE'!$BB$59,'PUNZO-CORTANTE'!$BB$72,'PUNZO-CORTANTE'!$BB$85)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452224"/>
        <c:axId val="186474880"/>
      </c:barChart>
      <c:lineChart>
        <c:grouping val="standard"/>
        <c:varyColors val="0"/>
        <c:ser>
          <c:idx val="2"/>
          <c:order val="2"/>
          <c:tx>
            <c:strRef>
              <c:f>'PUNZO-CORTANTE'!$BD$3</c:f>
              <c:strCache>
                <c:ptCount val="1"/>
                <c:pt idx="0">
                  <c:v>Prom Nacional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('PUNZO-CORTANTE'!$BD$20,'PUNZO-CORTANTE'!$BD$33,'PUNZO-CORTANTE'!$BD$46,'PUNZO-CORTANTE'!$BD$59,'PUNZO-CORTANTE'!$BD$72,'PUNZO-CORTANTE'!$BD$85)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'PUNZO-CORTANTE'!$BE$3</c:f>
              <c:strCache>
                <c:ptCount val="1"/>
                <c:pt idx="0">
                  <c:v>Prom Categoria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('PUNZO-CORTANTE'!$BE$20,'PUNZO-CORTANTE'!$BE$33,'PUNZO-CORTANTE'!$BE$46,'PUNZO-CORTANTE'!$BE$59,'PUNZO-CORTANTE'!$BE$72,'PUNZO-CORTANTE'!$BE$85)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'PUNZO-CORTANTE'!$BC$3</c:f>
              <c:strCache>
                <c:ptCount val="1"/>
                <c:pt idx="0">
                  <c:v>Prom historico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</c:numLit>
          </c:cat>
          <c:val>
            <c:numRef>
              <c:f>('PUNZO-CORTANTE'!$BC$20,'PUNZO-CORTANTE'!$BC$33,'PUNZO-CORTANTE'!$BC$46,'PUNZO-CORTANTE'!$BC$59,'PUNZO-CORTANTE'!$BC$72,'PUNZO-CORTANTE'!$BC$85)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452224"/>
        <c:axId val="186474880"/>
      </c:lineChart>
      <c:lineChart>
        <c:grouping val="standard"/>
        <c:varyColors val="0"/>
        <c:ser>
          <c:idx val="0"/>
          <c:order val="1"/>
          <c:tx>
            <c:strRef>
              <c:f>'PUNZO-CORTANTE'!$AZ$3</c:f>
              <c:strCache>
                <c:ptCount val="1"/>
                <c:pt idx="0">
                  <c:v>Casos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val>
            <c:numRef>
              <c:f>('PUNZO-CORTANTE'!$AZ$20,'PUNZO-CORTANTE'!$AZ$33,'PUNZO-CORTANTE'!$AZ$46,'PUNZO-CORTANTE'!$AZ$59,'PUNZO-CORTANTE'!$AZ$72,'PUNZO-CORTANTE'!$AZ$85)</c:f>
              <c:numCache>
                <c:formatCode>General</c:formatCode>
                <c:ptCount val="6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476800"/>
        <c:axId val="186482688"/>
      </c:lineChart>
      <c:catAx>
        <c:axId val="1864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47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47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D.I</a:t>
                </a:r>
              </a:p>
            </c:rich>
          </c:tx>
          <c:layout>
            <c:manualLayout>
              <c:xMode val="edge"/>
              <c:yMode val="edge"/>
              <c:x val="7.225445503522587E-3"/>
              <c:y val="0.426636749561977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452224"/>
        <c:crosses val="autoZero"/>
        <c:crossBetween val="between"/>
      </c:valAx>
      <c:catAx>
        <c:axId val="18647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86482688"/>
        <c:crosses val="autoZero"/>
        <c:auto val="0"/>
        <c:lblAlgn val="ctr"/>
        <c:lblOffset val="100"/>
        <c:noMultiLvlLbl val="0"/>
      </c:catAx>
      <c:valAx>
        <c:axId val="186482688"/>
        <c:scaling>
          <c:orientation val="minMax"/>
          <c:max val="1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  A  S  O  S</a:t>
                </a:r>
              </a:p>
            </c:rich>
          </c:tx>
          <c:layout>
            <c:manualLayout>
              <c:xMode val="edge"/>
              <c:yMode val="edge"/>
              <c:x val="0.96052686835198231"/>
              <c:y val="0.349887187584401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476800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87926509186361E-2"/>
          <c:y val="0.90794091371823904"/>
          <c:w val="0.77982414698162728"/>
          <c:h val="7.3052583466644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33" r="0.75000000000000433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Accidente Punzocortante: : Densidad de Incidencia en  MEDICOS RESIDENTES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HOSPITAL..................,2009 - 2010</a:t>
            </a:r>
            <a:endParaRPr lang="es-PE"/>
          </a:p>
        </c:rich>
      </c:tx>
      <c:layout>
        <c:manualLayout>
          <c:xMode val="edge"/>
          <c:yMode val="edge"/>
          <c:x val="0.17820539740224778"/>
          <c:y val="1.1315530003194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71479673691608"/>
          <c:y val="0.28731395630603629"/>
          <c:w val="0.63919528244348534"/>
          <c:h val="0.39552310868103696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'PUNZO-CORTANTE'!$BB$60:$BB$71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'PUNZO-CORTANTE'!$B$60:$B$71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'PUNZO-CORTANTE'!$BB$73:$BB$84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9"/>
        <c:axId val="186508416"/>
        <c:axId val="186509952"/>
      </c:barChart>
      <c:catAx>
        <c:axId val="1865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509952"/>
        <c:crosses val="autoZero"/>
        <c:auto val="1"/>
        <c:lblAlgn val="ctr"/>
        <c:lblOffset val="100"/>
        <c:tickMarkSkip val="1"/>
        <c:noMultiLvlLbl val="0"/>
      </c:catAx>
      <c:valAx>
        <c:axId val="186509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Tasa D. I.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90124567762363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508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433" r="0.75000000000000433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3" Type="http://schemas.openxmlformats.org/officeDocument/2006/relationships/chart" Target="../charts/chart100.xml"/><Relationship Id="rId7" Type="http://schemas.openxmlformats.org/officeDocument/2006/relationships/chart" Target="../charts/chart104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5" Type="http://schemas.openxmlformats.org/officeDocument/2006/relationships/chart" Target="../charts/chart102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4.xml"/><Relationship Id="rId3" Type="http://schemas.openxmlformats.org/officeDocument/2006/relationships/chart" Target="../charts/chart109.xml"/><Relationship Id="rId7" Type="http://schemas.openxmlformats.org/officeDocument/2006/relationships/chart" Target="../charts/chart113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6" Type="http://schemas.openxmlformats.org/officeDocument/2006/relationships/chart" Target="../charts/chart112.xml"/><Relationship Id="rId5" Type="http://schemas.openxmlformats.org/officeDocument/2006/relationships/chart" Target="../charts/chart111.xml"/><Relationship Id="rId4" Type="http://schemas.openxmlformats.org/officeDocument/2006/relationships/chart" Target="../charts/chart110.xml"/><Relationship Id="rId9" Type="http://schemas.openxmlformats.org/officeDocument/2006/relationships/chart" Target="../charts/chart115.xml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chart" Target="../charts/chart127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5.xml"/><Relationship Id="rId3" Type="http://schemas.openxmlformats.org/officeDocument/2006/relationships/chart" Target="../charts/chart130.xml"/><Relationship Id="rId7" Type="http://schemas.openxmlformats.org/officeDocument/2006/relationships/chart" Target="../charts/chart134.xml"/><Relationship Id="rId12" Type="http://schemas.openxmlformats.org/officeDocument/2006/relationships/chart" Target="../charts/chart139.xml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chart" Target="../charts/chart133.xml"/><Relationship Id="rId11" Type="http://schemas.openxmlformats.org/officeDocument/2006/relationships/chart" Target="../charts/chart138.xml"/><Relationship Id="rId5" Type="http://schemas.openxmlformats.org/officeDocument/2006/relationships/chart" Target="../charts/chart132.xml"/><Relationship Id="rId10" Type="http://schemas.openxmlformats.org/officeDocument/2006/relationships/chart" Target="../charts/chart137.xml"/><Relationship Id="rId4" Type="http://schemas.openxmlformats.org/officeDocument/2006/relationships/chart" Target="../charts/chart131.xml"/><Relationship Id="rId9" Type="http://schemas.openxmlformats.org/officeDocument/2006/relationships/chart" Target="../charts/chart1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552450</xdr:colOff>
      <xdr:row>1</xdr:row>
      <xdr:rowOff>19050</xdr:rowOff>
    </xdr:from>
    <xdr:to>
      <xdr:col>49</xdr:col>
      <xdr:colOff>381000</xdr:colOff>
      <xdr:row>22</xdr:row>
      <xdr:rowOff>104775</xdr:rowOff>
    </xdr:to>
    <xdr:graphicFrame macro="">
      <xdr:nvGraphicFramePr>
        <xdr:cNvPr id="26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476250</xdr:colOff>
      <xdr:row>50</xdr:row>
      <xdr:rowOff>114300</xdr:rowOff>
    </xdr:from>
    <xdr:to>
      <xdr:col>49</xdr:col>
      <xdr:colOff>114300</xdr:colOff>
      <xdr:row>83</xdr:row>
      <xdr:rowOff>142875</xdr:rowOff>
    </xdr:to>
    <xdr:graphicFrame macro="">
      <xdr:nvGraphicFramePr>
        <xdr:cNvPr id="26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0</xdr:colOff>
      <xdr:row>1</xdr:row>
      <xdr:rowOff>0</xdr:rowOff>
    </xdr:from>
    <xdr:to>
      <xdr:col>59</xdr:col>
      <xdr:colOff>552450</xdr:colOff>
      <xdr:row>21</xdr:row>
      <xdr:rowOff>114300</xdr:rowOff>
    </xdr:to>
    <xdr:graphicFrame macro="">
      <xdr:nvGraphicFramePr>
        <xdr:cNvPr id="268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24</xdr:row>
      <xdr:rowOff>133350</xdr:rowOff>
    </xdr:from>
    <xdr:to>
      <xdr:col>59</xdr:col>
      <xdr:colOff>552450</xdr:colOff>
      <xdr:row>48</xdr:row>
      <xdr:rowOff>66675</xdr:rowOff>
    </xdr:to>
    <xdr:graphicFrame macro="">
      <xdr:nvGraphicFramePr>
        <xdr:cNvPr id="268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0</xdr:colOff>
      <xdr:row>52</xdr:row>
      <xdr:rowOff>19050</xdr:rowOff>
    </xdr:from>
    <xdr:to>
      <xdr:col>59</xdr:col>
      <xdr:colOff>571500</xdr:colOff>
      <xdr:row>82</xdr:row>
      <xdr:rowOff>9525</xdr:rowOff>
    </xdr:to>
    <xdr:graphicFrame macro="">
      <xdr:nvGraphicFramePr>
        <xdr:cNvPr id="268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457200</xdr:colOff>
      <xdr:row>24</xdr:row>
      <xdr:rowOff>0</xdr:rowOff>
    </xdr:from>
    <xdr:to>
      <xdr:col>38</xdr:col>
      <xdr:colOff>571500</xdr:colOff>
      <xdr:row>48</xdr:row>
      <xdr:rowOff>28575</xdr:rowOff>
    </xdr:to>
    <xdr:graphicFrame macro="">
      <xdr:nvGraphicFramePr>
        <xdr:cNvPr id="268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485775</xdr:colOff>
      <xdr:row>50</xdr:row>
      <xdr:rowOff>28575</xdr:rowOff>
    </xdr:from>
    <xdr:to>
      <xdr:col>38</xdr:col>
      <xdr:colOff>552450</xdr:colOff>
      <xdr:row>86</xdr:row>
      <xdr:rowOff>66675</xdr:rowOff>
    </xdr:to>
    <xdr:graphicFrame macro="">
      <xdr:nvGraphicFramePr>
        <xdr:cNvPr id="2685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495300</xdr:colOff>
      <xdr:row>24</xdr:row>
      <xdr:rowOff>38100</xdr:rowOff>
    </xdr:from>
    <xdr:to>
      <xdr:col>49</xdr:col>
      <xdr:colOff>285750</xdr:colOff>
      <xdr:row>47</xdr:row>
      <xdr:rowOff>114300</xdr:rowOff>
    </xdr:to>
    <xdr:graphicFrame macro="">
      <xdr:nvGraphicFramePr>
        <xdr:cNvPr id="268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28575</xdr:colOff>
      <xdr:row>1</xdr:row>
      <xdr:rowOff>114300</xdr:rowOff>
    </xdr:from>
    <xdr:to>
      <xdr:col>38</xdr:col>
      <xdr:colOff>133350</xdr:colOff>
      <xdr:row>23</xdr:row>
      <xdr:rowOff>9525</xdr:rowOff>
    </xdr:to>
    <xdr:graphicFrame macro="">
      <xdr:nvGraphicFramePr>
        <xdr:cNvPr id="268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0.18773</cdr:x>
      <cdr:y>0.5881</cdr:y>
    </cdr:from>
    <cdr:to>
      <cdr:x>0.44787</cdr:x>
      <cdr:y>0.63498</cdr:y>
    </cdr:to>
    <cdr:sp macro="" textlink="">
      <cdr:nvSpPr>
        <cdr:cNvPr id="29083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321" y="2221072"/>
          <a:ext cx="1937646" cy="177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Incid. Prom. Nacional = 3.44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0.01237</cdr:x>
      <cdr:y>0.74616</cdr:y>
    </cdr:from>
    <cdr:to>
      <cdr:x>0.32113</cdr:x>
      <cdr:y>0.72015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  <cdr:relSizeAnchor xmlns:cdr="http://schemas.openxmlformats.org/drawingml/2006/chartDrawing">
    <cdr:from>
      <cdr:x>0.53371</cdr:x>
      <cdr:y>0.377</cdr:y>
    </cdr:from>
    <cdr:to>
      <cdr:x>0.76596</cdr:x>
      <cdr:y>0.40306</cdr:y>
    </cdr:to>
    <cdr:sp macro="" textlink="">
      <cdr:nvSpPr>
        <cdr:cNvPr id="31643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3665" y="2133916"/>
          <a:ext cx="1685718" cy="147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Incid. Prom. Nacional = 21.31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0.01373</cdr:x>
      <cdr:y>0.93025</cdr:y>
    </cdr:from>
    <cdr:to>
      <cdr:x>0.03445</cdr:x>
      <cdr:y>0.93147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74" y="3391618"/>
          <a:ext cx="3136991" cy="18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0.03703</cdr:x>
      <cdr:y>0.90465</cdr:y>
    </cdr:from>
    <cdr:to>
      <cdr:x>0.47018</cdr:x>
      <cdr:y>0.98049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0.01791</cdr:x>
      <cdr:y>0.93311</cdr:y>
    </cdr:from>
    <cdr:to>
      <cdr:x>0.46927</cdr:x>
      <cdr:y>0.99581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86" y="4964080"/>
          <a:ext cx="2721277" cy="186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0.49029</cdr:x>
      <cdr:y>0.57262</cdr:y>
    </cdr:from>
    <cdr:to>
      <cdr:x>0.75176</cdr:x>
      <cdr:y>0.61682</cdr:y>
    </cdr:to>
    <cdr:sp macro="" textlink="">
      <cdr:nvSpPr>
        <cdr:cNvPr id="8570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244" y="2293501"/>
          <a:ext cx="1937646" cy="177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Incid. Prom. Nacional = 3.44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552450</xdr:colOff>
      <xdr:row>1</xdr:row>
      <xdr:rowOff>19050</xdr:rowOff>
    </xdr:from>
    <xdr:to>
      <xdr:col>49</xdr:col>
      <xdr:colOff>381000</xdr:colOff>
      <xdr:row>22</xdr:row>
      <xdr:rowOff>104775</xdr:rowOff>
    </xdr:to>
    <xdr:graphicFrame macro="">
      <xdr:nvGraphicFramePr>
        <xdr:cNvPr id="1291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476250</xdr:colOff>
      <xdr:row>50</xdr:row>
      <xdr:rowOff>114300</xdr:rowOff>
    </xdr:from>
    <xdr:to>
      <xdr:col>49</xdr:col>
      <xdr:colOff>114300</xdr:colOff>
      <xdr:row>83</xdr:row>
      <xdr:rowOff>142875</xdr:rowOff>
    </xdr:to>
    <xdr:graphicFrame macro="">
      <xdr:nvGraphicFramePr>
        <xdr:cNvPr id="1292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0</xdr:colOff>
      <xdr:row>1</xdr:row>
      <xdr:rowOff>0</xdr:rowOff>
    </xdr:from>
    <xdr:to>
      <xdr:col>59</xdr:col>
      <xdr:colOff>552450</xdr:colOff>
      <xdr:row>21</xdr:row>
      <xdr:rowOff>114300</xdr:rowOff>
    </xdr:to>
    <xdr:graphicFrame macro="">
      <xdr:nvGraphicFramePr>
        <xdr:cNvPr id="1292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24</xdr:row>
      <xdr:rowOff>133350</xdr:rowOff>
    </xdr:from>
    <xdr:to>
      <xdr:col>59</xdr:col>
      <xdr:colOff>552450</xdr:colOff>
      <xdr:row>48</xdr:row>
      <xdr:rowOff>66675</xdr:rowOff>
    </xdr:to>
    <xdr:graphicFrame macro="">
      <xdr:nvGraphicFramePr>
        <xdr:cNvPr id="1292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0</xdr:colOff>
      <xdr:row>52</xdr:row>
      <xdr:rowOff>19050</xdr:rowOff>
    </xdr:from>
    <xdr:to>
      <xdr:col>59</xdr:col>
      <xdr:colOff>571500</xdr:colOff>
      <xdr:row>82</xdr:row>
      <xdr:rowOff>9525</xdr:rowOff>
    </xdr:to>
    <xdr:graphicFrame macro="">
      <xdr:nvGraphicFramePr>
        <xdr:cNvPr id="1292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457200</xdr:colOff>
      <xdr:row>24</xdr:row>
      <xdr:rowOff>0</xdr:rowOff>
    </xdr:from>
    <xdr:to>
      <xdr:col>38</xdr:col>
      <xdr:colOff>571500</xdr:colOff>
      <xdr:row>48</xdr:row>
      <xdr:rowOff>28575</xdr:rowOff>
    </xdr:to>
    <xdr:graphicFrame macro="">
      <xdr:nvGraphicFramePr>
        <xdr:cNvPr id="1292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485775</xdr:colOff>
      <xdr:row>50</xdr:row>
      <xdr:rowOff>28575</xdr:rowOff>
    </xdr:from>
    <xdr:to>
      <xdr:col>38</xdr:col>
      <xdr:colOff>552450</xdr:colOff>
      <xdr:row>86</xdr:row>
      <xdr:rowOff>66675</xdr:rowOff>
    </xdr:to>
    <xdr:graphicFrame macro="">
      <xdr:nvGraphicFramePr>
        <xdr:cNvPr id="12925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495300</xdr:colOff>
      <xdr:row>24</xdr:row>
      <xdr:rowOff>38100</xdr:rowOff>
    </xdr:from>
    <xdr:to>
      <xdr:col>49</xdr:col>
      <xdr:colOff>285750</xdr:colOff>
      <xdr:row>47</xdr:row>
      <xdr:rowOff>114300</xdr:rowOff>
    </xdr:to>
    <xdr:graphicFrame macro="">
      <xdr:nvGraphicFramePr>
        <xdr:cNvPr id="1292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28575</xdr:colOff>
      <xdr:row>1</xdr:row>
      <xdr:rowOff>114300</xdr:rowOff>
    </xdr:from>
    <xdr:to>
      <xdr:col>38</xdr:col>
      <xdr:colOff>133350</xdr:colOff>
      <xdr:row>23</xdr:row>
      <xdr:rowOff>9525</xdr:rowOff>
    </xdr:to>
    <xdr:graphicFrame macro="">
      <xdr:nvGraphicFramePr>
        <xdr:cNvPr id="1292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0.18773</cdr:x>
      <cdr:y>0.5881</cdr:y>
    </cdr:from>
    <cdr:to>
      <cdr:x>0.44787</cdr:x>
      <cdr:y>0.63498</cdr:y>
    </cdr:to>
    <cdr:sp macro="" textlink="">
      <cdr:nvSpPr>
        <cdr:cNvPr id="29083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321" y="2221072"/>
          <a:ext cx="1937646" cy="177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Incid. Prom. Nacional = 3.44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0.01237</cdr:x>
      <cdr:y>0.74616</cdr:y>
    </cdr:from>
    <cdr:to>
      <cdr:x>0.32113</cdr:x>
      <cdr:y>0.72015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  <cdr:relSizeAnchor xmlns:cdr="http://schemas.openxmlformats.org/drawingml/2006/chartDrawing">
    <cdr:from>
      <cdr:x>0.53371</cdr:x>
      <cdr:y>0.377</cdr:y>
    </cdr:from>
    <cdr:to>
      <cdr:x>0.76596</cdr:x>
      <cdr:y>0.40306</cdr:y>
    </cdr:to>
    <cdr:sp macro="" textlink="">
      <cdr:nvSpPr>
        <cdr:cNvPr id="31643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3665" y="2133916"/>
          <a:ext cx="1685718" cy="147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Incid. Prom. Nacional = 21.31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0.01373</cdr:x>
      <cdr:y>0.93025</cdr:y>
    </cdr:from>
    <cdr:to>
      <cdr:x>0.03445</cdr:x>
      <cdr:y>0.93147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74" y="3391618"/>
          <a:ext cx="3136991" cy="18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0.03703</cdr:x>
      <cdr:y>0.90465</cdr:y>
    </cdr:from>
    <cdr:to>
      <cdr:x>0.47018</cdr:x>
      <cdr:y>0.98049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0.01791</cdr:x>
      <cdr:y>0.93311</cdr:y>
    </cdr:from>
    <cdr:to>
      <cdr:x>0.46927</cdr:x>
      <cdr:y>0.99581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86" y="4964080"/>
          <a:ext cx="2721277" cy="186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0.49029</cdr:x>
      <cdr:y>0.57262</cdr:y>
    </cdr:from>
    <cdr:to>
      <cdr:x>0.75176</cdr:x>
      <cdr:y>0.61682</cdr:y>
    </cdr:to>
    <cdr:sp macro="" textlink="">
      <cdr:nvSpPr>
        <cdr:cNvPr id="8570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244" y="2293501"/>
          <a:ext cx="1937646" cy="177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Incid. Prom. Nacional = 3.44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552450</xdr:colOff>
      <xdr:row>1</xdr:row>
      <xdr:rowOff>19050</xdr:rowOff>
    </xdr:from>
    <xdr:to>
      <xdr:col>49</xdr:col>
      <xdr:colOff>381000</xdr:colOff>
      <xdr:row>22</xdr:row>
      <xdr:rowOff>104775</xdr:rowOff>
    </xdr:to>
    <xdr:graphicFrame macro="">
      <xdr:nvGraphicFramePr>
        <xdr:cNvPr id="2315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476250</xdr:colOff>
      <xdr:row>50</xdr:row>
      <xdr:rowOff>114300</xdr:rowOff>
    </xdr:from>
    <xdr:to>
      <xdr:col>49</xdr:col>
      <xdr:colOff>114300</xdr:colOff>
      <xdr:row>83</xdr:row>
      <xdr:rowOff>142875</xdr:rowOff>
    </xdr:to>
    <xdr:graphicFrame macro="">
      <xdr:nvGraphicFramePr>
        <xdr:cNvPr id="2316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0</xdr:colOff>
      <xdr:row>1</xdr:row>
      <xdr:rowOff>0</xdr:rowOff>
    </xdr:from>
    <xdr:to>
      <xdr:col>59</xdr:col>
      <xdr:colOff>552450</xdr:colOff>
      <xdr:row>21</xdr:row>
      <xdr:rowOff>114300</xdr:rowOff>
    </xdr:to>
    <xdr:graphicFrame macro="">
      <xdr:nvGraphicFramePr>
        <xdr:cNvPr id="2316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24</xdr:row>
      <xdr:rowOff>133350</xdr:rowOff>
    </xdr:from>
    <xdr:to>
      <xdr:col>59</xdr:col>
      <xdr:colOff>552450</xdr:colOff>
      <xdr:row>48</xdr:row>
      <xdr:rowOff>66675</xdr:rowOff>
    </xdr:to>
    <xdr:graphicFrame macro="">
      <xdr:nvGraphicFramePr>
        <xdr:cNvPr id="2316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0</xdr:colOff>
      <xdr:row>52</xdr:row>
      <xdr:rowOff>19050</xdr:rowOff>
    </xdr:from>
    <xdr:to>
      <xdr:col>59</xdr:col>
      <xdr:colOff>571500</xdr:colOff>
      <xdr:row>82</xdr:row>
      <xdr:rowOff>9525</xdr:rowOff>
    </xdr:to>
    <xdr:graphicFrame macro="">
      <xdr:nvGraphicFramePr>
        <xdr:cNvPr id="2316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457200</xdr:colOff>
      <xdr:row>24</xdr:row>
      <xdr:rowOff>0</xdr:rowOff>
    </xdr:from>
    <xdr:to>
      <xdr:col>38</xdr:col>
      <xdr:colOff>571500</xdr:colOff>
      <xdr:row>48</xdr:row>
      <xdr:rowOff>28575</xdr:rowOff>
    </xdr:to>
    <xdr:graphicFrame macro="">
      <xdr:nvGraphicFramePr>
        <xdr:cNvPr id="2316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485775</xdr:colOff>
      <xdr:row>50</xdr:row>
      <xdr:rowOff>28575</xdr:rowOff>
    </xdr:from>
    <xdr:to>
      <xdr:col>38</xdr:col>
      <xdr:colOff>552450</xdr:colOff>
      <xdr:row>86</xdr:row>
      <xdr:rowOff>66675</xdr:rowOff>
    </xdr:to>
    <xdr:graphicFrame macro="">
      <xdr:nvGraphicFramePr>
        <xdr:cNvPr id="23165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495300</xdr:colOff>
      <xdr:row>24</xdr:row>
      <xdr:rowOff>38100</xdr:rowOff>
    </xdr:from>
    <xdr:to>
      <xdr:col>49</xdr:col>
      <xdr:colOff>285750</xdr:colOff>
      <xdr:row>47</xdr:row>
      <xdr:rowOff>114300</xdr:rowOff>
    </xdr:to>
    <xdr:graphicFrame macro="">
      <xdr:nvGraphicFramePr>
        <xdr:cNvPr id="2316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28575</xdr:colOff>
      <xdr:row>1</xdr:row>
      <xdr:rowOff>114300</xdr:rowOff>
    </xdr:from>
    <xdr:to>
      <xdr:col>38</xdr:col>
      <xdr:colOff>133350</xdr:colOff>
      <xdr:row>23</xdr:row>
      <xdr:rowOff>9525</xdr:rowOff>
    </xdr:to>
    <xdr:graphicFrame macro="">
      <xdr:nvGraphicFramePr>
        <xdr:cNvPr id="2316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0.18773</cdr:x>
      <cdr:y>0.5881</cdr:y>
    </cdr:from>
    <cdr:to>
      <cdr:x>0.44787</cdr:x>
      <cdr:y>0.63498</cdr:y>
    </cdr:to>
    <cdr:sp macro="" textlink="">
      <cdr:nvSpPr>
        <cdr:cNvPr id="29083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321" y="2221072"/>
          <a:ext cx="1937646" cy="177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Incid. Prom. Nacional = 3.44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0.01237</cdr:x>
      <cdr:y>0.74616</cdr:y>
    </cdr:from>
    <cdr:to>
      <cdr:x>0.32113</cdr:x>
      <cdr:y>0.72015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  <cdr:relSizeAnchor xmlns:cdr="http://schemas.openxmlformats.org/drawingml/2006/chartDrawing">
    <cdr:from>
      <cdr:x>0.53371</cdr:x>
      <cdr:y>0.377</cdr:y>
    </cdr:from>
    <cdr:to>
      <cdr:x>0.76596</cdr:x>
      <cdr:y>0.40306</cdr:y>
    </cdr:to>
    <cdr:sp macro="" textlink="">
      <cdr:nvSpPr>
        <cdr:cNvPr id="31643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3665" y="2133916"/>
          <a:ext cx="1685718" cy="147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Incid. Prom. Nacional = 21.31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0.01373</cdr:x>
      <cdr:y>0.93025</cdr:y>
    </cdr:from>
    <cdr:to>
      <cdr:x>0.03445</cdr:x>
      <cdr:y>0.93147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74" y="3391618"/>
          <a:ext cx="3136991" cy="18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0.03703</cdr:x>
      <cdr:y>0.90465</cdr:y>
    </cdr:from>
    <cdr:to>
      <cdr:x>0.47018</cdr:x>
      <cdr:y>0.98049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0.01791</cdr:x>
      <cdr:y>0.93311</cdr:y>
    </cdr:from>
    <cdr:to>
      <cdr:x>0.46927</cdr:x>
      <cdr:y>0.99581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86" y="4964080"/>
          <a:ext cx="2721277" cy="186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0.49029</cdr:x>
      <cdr:y>0.57262</cdr:y>
    </cdr:from>
    <cdr:to>
      <cdr:x>0.75176</cdr:x>
      <cdr:y>0.61682</cdr:y>
    </cdr:to>
    <cdr:sp macro="" textlink="">
      <cdr:nvSpPr>
        <cdr:cNvPr id="8570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244" y="2293501"/>
          <a:ext cx="1937646" cy="177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Incid. Prom. Nacional = 3.44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552450</xdr:colOff>
      <xdr:row>1</xdr:row>
      <xdr:rowOff>19050</xdr:rowOff>
    </xdr:from>
    <xdr:to>
      <xdr:col>49</xdr:col>
      <xdr:colOff>381000</xdr:colOff>
      <xdr:row>22</xdr:row>
      <xdr:rowOff>104775</xdr:rowOff>
    </xdr:to>
    <xdr:graphicFrame macro="">
      <xdr:nvGraphicFramePr>
        <xdr:cNvPr id="3339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381000</xdr:colOff>
      <xdr:row>49</xdr:row>
      <xdr:rowOff>123825</xdr:rowOff>
    </xdr:from>
    <xdr:to>
      <xdr:col>49</xdr:col>
      <xdr:colOff>76200</xdr:colOff>
      <xdr:row>81</xdr:row>
      <xdr:rowOff>47625</xdr:rowOff>
    </xdr:to>
    <xdr:graphicFrame macro="">
      <xdr:nvGraphicFramePr>
        <xdr:cNvPr id="3340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0</xdr:colOff>
      <xdr:row>1</xdr:row>
      <xdr:rowOff>0</xdr:rowOff>
    </xdr:from>
    <xdr:to>
      <xdr:col>59</xdr:col>
      <xdr:colOff>552450</xdr:colOff>
      <xdr:row>21</xdr:row>
      <xdr:rowOff>114300</xdr:rowOff>
    </xdr:to>
    <xdr:graphicFrame macro="">
      <xdr:nvGraphicFramePr>
        <xdr:cNvPr id="3340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24</xdr:row>
      <xdr:rowOff>133350</xdr:rowOff>
    </xdr:from>
    <xdr:to>
      <xdr:col>59</xdr:col>
      <xdr:colOff>552450</xdr:colOff>
      <xdr:row>48</xdr:row>
      <xdr:rowOff>66675</xdr:rowOff>
    </xdr:to>
    <xdr:graphicFrame macro="">
      <xdr:nvGraphicFramePr>
        <xdr:cNvPr id="3340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47625</xdr:colOff>
      <xdr:row>50</xdr:row>
      <xdr:rowOff>0</xdr:rowOff>
    </xdr:from>
    <xdr:to>
      <xdr:col>59</xdr:col>
      <xdr:colOff>571500</xdr:colOff>
      <xdr:row>82</xdr:row>
      <xdr:rowOff>9525</xdr:rowOff>
    </xdr:to>
    <xdr:graphicFrame macro="">
      <xdr:nvGraphicFramePr>
        <xdr:cNvPr id="3340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457200</xdr:colOff>
      <xdr:row>24</xdr:row>
      <xdr:rowOff>0</xdr:rowOff>
    </xdr:from>
    <xdr:to>
      <xdr:col>38</xdr:col>
      <xdr:colOff>571500</xdr:colOff>
      <xdr:row>48</xdr:row>
      <xdr:rowOff>28575</xdr:rowOff>
    </xdr:to>
    <xdr:graphicFrame macro="">
      <xdr:nvGraphicFramePr>
        <xdr:cNvPr id="3340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657225</xdr:colOff>
      <xdr:row>50</xdr:row>
      <xdr:rowOff>28575</xdr:rowOff>
    </xdr:from>
    <xdr:to>
      <xdr:col>38</xdr:col>
      <xdr:colOff>552450</xdr:colOff>
      <xdr:row>81</xdr:row>
      <xdr:rowOff>9525</xdr:rowOff>
    </xdr:to>
    <xdr:graphicFrame macro="">
      <xdr:nvGraphicFramePr>
        <xdr:cNvPr id="33405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495300</xdr:colOff>
      <xdr:row>24</xdr:row>
      <xdr:rowOff>38100</xdr:rowOff>
    </xdr:from>
    <xdr:to>
      <xdr:col>49</xdr:col>
      <xdr:colOff>285750</xdr:colOff>
      <xdr:row>47</xdr:row>
      <xdr:rowOff>114300</xdr:rowOff>
    </xdr:to>
    <xdr:graphicFrame macro="">
      <xdr:nvGraphicFramePr>
        <xdr:cNvPr id="3340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466725</xdr:colOff>
      <xdr:row>1</xdr:row>
      <xdr:rowOff>66675</xdr:rowOff>
    </xdr:from>
    <xdr:to>
      <xdr:col>38</xdr:col>
      <xdr:colOff>390525</xdr:colOff>
      <xdr:row>23</xdr:row>
      <xdr:rowOff>9525</xdr:rowOff>
    </xdr:to>
    <xdr:graphicFrame macro="">
      <xdr:nvGraphicFramePr>
        <xdr:cNvPr id="3340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0.01262</cdr:x>
      <cdr:y>0.7447</cdr:y>
    </cdr:from>
    <cdr:to>
      <cdr:x>0.32261</cdr:x>
      <cdr:y>0.7182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0.01398</cdr:x>
      <cdr:y>0.93316</cdr:y>
    </cdr:from>
    <cdr:to>
      <cdr:x>0.03543</cdr:x>
      <cdr:y>0.93438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74" y="3391618"/>
          <a:ext cx="3136991" cy="18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0.03753</cdr:x>
      <cdr:y>0.89881</cdr:y>
    </cdr:from>
    <cdr:to>
      <cdr:x>0.46944</cdr:x>
      <cdr:y>0.97976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0.01767</cdr:x>
      <cdr:y>0.93385</cdr:y>
    </cdr:from>
    <cdr:to>
      <cdr:x>0.46829</cdr:x>
      <cdr:y>0.99557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86" y="4964080"/>
          <a:ext cx="2721277" cy="186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5</xdr:row>
      <xdr:rowOff>38100</xdr:rowOff>
    </xdr:from>
    <xdr:to>
      <xdr:col>21</xdr:col>
      <xdr:colOff>352425</xdr:colOff>
      <xdr:row>21</xdr:row>
      <xdr:rowOff>28575</xdr:rowOff>
    </xdr:to>
    <xdr:graphicFrame macro="">
      <xdr:nvGraphicFramePr>
        <xdr:cNvPr id="4321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24</xdr:row>
      <xdr:rowOff>38100</xdr:rowOff>
    </xdr:from>
    <xdr:to>
      <xdr:col>21</xdr:col>
      <xdr:colOff>352425</xdr:colOff>
      <xdr:row>40</xdr:row>
      <xdr:rowOff>28575</xdr:rowOff>
    </xdr:to>
    <xdr:graphicFrame macro="">
      <xdr:nvGraphicFramePr>
        <xdr:cNvPr id="432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542925</xdr:colOff>
      <xdr:row>43</xdr:row>
      <xdr:rowOff>38100</xdr:rowOff>
    </xdr:from>
    <xdr:to>
      <xdr:col>21</xdr:col>
      <xdr:colOff>352425</xdr:colOff>
      <xdr:row>59</xdr:row>
      <xdr:rowOff>28575</xdr:rowOff>
    </xdr:to>
    <xdr:graphicFrame macro="">
      <xdr:nvGraphicFramePr>
        <xdr:cNvPr id="4322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5</xdr:row>
      <xdr:rowOff>38100</xdr:rowOff>
    </xdr:from>
    <xdr:to>
      <xdr:col>21</xdr:col>
      <xdr:colOff>352425</xdr:colOff>
      <xdr:row>21</xdr:row>
      <xdr:rowOff>28575</xdr:rowOff>
    </xdr:to>
    <xdr:graphicFrame macro="">
      <xdr:nvGraphicFramePr>
        <xdr:cNvPr id="473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24</xdr:row>
      <xdr:rowOff>38100</xdr:rowOff>
    </xdr:from>
    <xdr:to>
      <xdr:col>21</xdr:col>
      <xdr:colOff>352425</xdr:colOff>
      <xdr:row>40</xdr:row>
      <xdr:rowOff>28575</xdr:rowOff>
    </xdr:to>
    <xdr:graphicFrame macro="">
      <xdr:nvGraphicFramePr>
        <xdr:cNvPr id="4731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542925</xdr:colOff>
      <xdr:row>43</xdr:row>
      <xdr:rowOff>38100</xdr:rowOff>
    </xdr:from>
    <xdr:to>
      <xdr:col>21</xdr:col>
      <xdr:colOff>352425</xdr:colOff>
      <xdr:row>59</xdr:row>
      <xdr:rowOff>28575</xdr:rowOff>
    </xdr:to>
    <xdr:graphicFrame macro="">
      <xdr:nvGraphicFramePr>
        <xdr:cNvPr id="4731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676275</xdr:colOff>
      <xdr:row>0</xdr:row>
      <xdr:rowOff>295275</xdr:rowOff>
    </xdr:from>
    <xdr:to>
      <xdr:col>47</xdr:col>
      <xdr:colOff>323850</xdr:colOff>
      <xdr:row>23</xdr:row>
      <xdr:rowOff>9525</xdr:rowOff>
    </xdr:to>
    <xdr:graphicFrame macro="">
      <xdr:nvGraphicFramePr>
        <xdr:cNvPr id="5183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723900</xdr:colOff>
      <xdr:row>48</xdr:row>
      <xdr:rowOff>133350</xdr:rowOff>
    </xdr:from>
    <xdr:to>
      <xdr:col>47</xdr:col>
      <xdr:colOff>304800</xdr:colOff>
      <xdr:row>71</xdr:row>
      <xdr:rowOff>38100</xdr:rowOff>
    </xdr:to>
    <xdr:graphicFrame macro="">
      <xdr:nvGraphicFramePr>
        <xdr:cNvPr id="5183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209550</xdr:colOff>
      <xdr:row>0</xdr:row>
      <xdr:rowOff>228600</xdr:rowOff>
    </xdr:from>
    <xdr:to>
      <xdr:col>56</xdr:col>
      <xdr:colOff>704850</xdr:colOff>
      <xdr:row>22</xdr:row>
      <xdr:rowOff>38100</xdr:rowOff>
    </xdr:to>
    <xdr:graphicFrame macro="">
      <xdr:nvGraphicFramePr>
        <xdr:cNvPr id="51833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257175</xdr:colOff>
      <xdr:row>50</xdr:row>
      <xdr:rowOff>57150</xdr:rowOff>
    </xdr:from>
    <xdr:to>
      <xdr:col>56</xdr:col>
      <xdr:colOff>704850</xdr:colOff>
      <xdr:row>71</xdr:row>
      <xdr:rowOff>38100</xdr:rowOff>
    </xdr:to>
    <xdr:graphicFrame macro="">
      <xdr:nvGraphicFramePr>
        <xdr:cNvPr id="51834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733425</xdr:colOff>
      <xdr:row>23</xdr:row>
      <xdr:rowOff>152400</xdr:rowOff>
    </xdr:from>
    <xdr:to>
      <xdr:col>47</xdr:col>
      <xdr:colOff>285750</xdr:colOff>
      <xdr:row>47</xdr:row>
      <xdr:rowOff>66675</xdr:rowOff>
    </xdr:to>
    <xdr:graphicFrame macro="">
      <xdr:nvGraphicFramePr>
        <xdr:cNvPr id="51835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9525</xdr:colOff>
      <xdr:row>1</xdr:row>
      <xdr:rowOff>28575</xdr:rowOff>
    </xdr:from>
    <xdr:to>
      <xdr:col>37</xdr:col>
      <xdr:colOff>114300</xdr:colOff>
      <xdr:row>21</xdr:row>
      <xdr:rowOff>161925</xdr:rowOff>
    </xdr:to>
    <xdr:graphicFrame macro="">
      <xdr:nvGraphicFramePr>
        <xdr:cNvPr id="5183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37</xdr:col>
      <xdr:colOff>104775</xdr:colOff>
      <xdr:row>45</xdr:row>
      <xdr:rowOff>114300</xdr:rowOff>
    </xdr:to>
    <xdr:graphicFrame macro="">
      <xdr:nvGraphicFramePr>
        <xdr:cNvPr id="5183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37</xdr:col>
      <xdr:colOff>104775</xdr:colOff>
      <xdr:row>70</xdr:row>
      <xdr:rowOff>114300</xdr:rowOff>
    </xdr:to>
    <xdr:graphicFrame macro="">
      <xdr:nvGraphicFramePr>
        <xdr:cNvPr id="5183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209550</xdr:colOff>
      <xdr:row>23</xdr:row>
      <xdr:rowOff>9525</xdr:rowOff>
    </xdr:from>
    <xdr:to>
      <xdr:col>56</xdr:col>
      <xdr:colOff>704850</xdr:colOff>
      <xdr:row>47</xdr:row>
      <xdr:rowOff>133350</xdr:rowOff>
    </xdr:to>
    <xdr:graphicFrame macro="">
      <xdr:nvGraphicFramePr>
        <xdr:cNvPr id="51839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0.01042</cdr:x>
      <cdr:y>0.72041</cdr:y>
    </cdr:from>
    <cdr:to>
      <cdr:x>0.31892</cdr:x>
      <cdr:y>0.68819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0.06215</cdr:x>
      <cdr:y>0.91825</cdr:y>
    </cdr:from>
    <cdr:to>
      <cdr:x>0.46727</cdr:x>
      <cdr:y>0.98975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0.02902</cdr:x>
      <cdr:y>0.91388</cdr:y>
    </cdr:from>
    <cdr:to>
      <cdr:x>0.46522</cdr:x>
      <cdr:y>0.99284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170" y="3841069"/>
          <a:ext cx="2449003" cy="20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0.06339</cdr:x>
      <cdr:y>0.92041</cdr:y>
    </cdr:from>
    <cdr:to>
      <cdr:x>0.46974</cdr:x>
      <cdr:y>0.98903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5</xdr:row>
      <xdr:rowOff>38100</xdr:rowOff>
    </xdr:from>
    <xdr:to>
      <xdr:col>21</xdr:col>
      <xdr:colOff>352425</xdr:colOff>
      <xdr:row>21</xdr:row>
      <xdr:rowOff>28575</xdr:rowOff>
    </xdr:to>
    <xdr:graphicFrame macro="">
      <xdr:nvGraphicFramePr>
        <xdr:cNvPr id="616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24</xdr:row>
      <xdr:rowOff>38100</xdr:rowOff>
    </xdr:from>
    <xdr:to>
      <xdr:col>21</xdr:col>
      <xdr:colOff>352425</xdr:colOff>
      <xdr:row>40</xdr:row>
      <xdr:rowOff>28575</xdr:rowOff>
    </xdr:to>
    <xdr:graphicFrame macro="">
      <xdr:nvGraphicFramePr>
        <xdr:cNvPr id="6165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542925</xdr:colOff>
      <xdr:row>43</xdr:row>
      <xdr:rowOff>38100</xdr:rowOff>
    </xdr:from>
    <xdr:to>
      <xdr:col>21</xdr:col>
      <xdr:colOff>352425</xdr:colOff>
      <xdr:row>59</xdr:row>
      <xdr:rowOff>28575</xdr:rowOff>
    </xdr:to>
    <xdr:graphicFrame macro="">
      <xdr:nvGraphicFramePr>
        <xdr:cNvPr id="6165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714375</xdr:colOff>
      <xdr:row>0</xdr:row>
      <xdr:rowOff>333375</xdr:rowOff>
    </xdr:from>
    <xdr:to>
      <xdr:col>44</xdr:col>
      <xdr:colOff>361950</xdr:colOff>
      <xdr:row>23</xdr:row>
      <xdr:rowOff>47625</xdr:rowOff>
    </xdr:to>
    <xdr:graphicFrame macro="">
      <xdr:nvGraphicFramePr>
        <xdr:cNvPr id="6616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638175</xdr:colOff>
      <xdr:row>50</xdr:row>
      <xdr:rowOff>47625</xdr:rowOff>
    </xdr:from>
    <xdr:to>
      <xdr:col>44</xdr:col>
      <xdr:colOff>200025</xdr:colOff>
      <xdr:row>72</xdr:row>
      <xdr:rowOff>142875</xdr:rowOff>
    </xdr:to>
    <xdr:graphicFrame macro="">
      <xdr:nvGraphicFramePr>
        <xdr:cNvPr id="661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228600</xdr:colOff>
      <xdr:row>0</xdr:row>
      <xdr:rowOff>209550</xdr:rowOff>
    </xdr:from>
    <xdr:to>
      <xdr:col>53</xdr:col>
      <xdr:colOff>723900</xdr:colOff>
      <xdr:row>22</xdr:row>
      <xdr:rowOff>114300</xdr:rowOff>
    </xdr:to>
    <xdr:graphicFrame macro="">
      <xdr:nvGraphicFramePr>
        <xdr:cNvPr id="66169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219075</xdr:colOff>
      <xdr:row>51</xdr:row>
      <xdr:rowOff>47625</xdr:rowOff>
    </xdr:from>
    <xdr:to>
      <xdr:col>53</xdr:col>
      <xdr:colOff>733425</xdr:colOff>
      <xdr:row>76</xdr:row>
      <xdr:rowOff>142875</xdr:rowOff>
    </xdr:to>
    <xdr:graphicFrame macro="">
      <xdr:nvGraphicFramePr>
        <xdr:cNvPr id="6617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657225</xdr:colOff>
      <xdr:row>24</xdr:row>
      <xdr:rowOff>28575</xdr:rowOff>
    </xdr:from>
    <xdr:to>
      <xdr:col>44</xdr:col>
      <xdr:colOff>209550</xdr:colOff>
      <xdr:row>47</xdr:row>
      <xdr:rowOff>104775</xdr:rowOff>
    </xdr:to>
    <xdr:graphicFrame macro="">
      <xdr:nvGraphicFramePr>
        <xdr:cNvPr id="66171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1</xdr:row>
      <xdr:rowOff>28575</xdr:rowOff>
    </xdr:from>
    <xdr:to>
      <xdr:col>34</xdr:col>
      <xdr:colOff>114300</xdr:colOff>
      <xdr:row>21</xdr:row>
      <xdr:rowOff>161925</xdr:rowOff>
    </xdr:to>
    <xdr:graphicFrame macro="">
      <xdr:nvGraphicFramePr>
        <xdr:cNvPr id="6617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24</xdr:row>
      <xdr:rowOff>0</xdr:rowOff>
    </xdr:from>
    <xdr:to>
      <xdr:col>34</xdr:col>
      <xdr:colOff>104775</xdr:colOff>
      <xdr:row>45</xdr:row>
      <xdr:rowOff>114300</xdr:rowOff>
    </xdr:to>
    <xdr:graphicFrame macro="">
      <xdr:nvGraphicFramePr>
        <xdr:cNvPr id="6617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9525</xdr:colOff>
      <xdr:row>50</xdr:row>
      <xdr:rowOff>47625</xdr:rowOff>
    </xdr:from>
    <xdr:to>
      <xdr:col>34</xdr:col>
      <xdr:colOff>114300</xdr:colOff>
      <xdr:row>71</xdr:row>
      <xdr:rowOff>152400</xdr:rowOff>
    </xdr:to>
    <xdr:graphicFrame macro="">
      <xdr:nvGraphicFramePr>
        <xdr:cNvPr id="6617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285750</xdr:colOff>
      <xdr:row>24</xdr:row>
      <xdr:rowOff>114300</xdr:rowOff>
    </xdr:from>
    <xdr:to>
      <xdr:col>54</xdr:col>
      <xdr:colOff>19050</xdr:colOff>
      <xdr:row>49</xdr:row>
      <xdr:rowOff>38100</xdr:rowOff>
    </xdr:to>
    <xdr:graphicFrame macro="">
      <xdr:nvGraphicFramePr>
        <xdr:cNvPr id="6617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0.01138</cdr:x>
      <cdr:y>0.7187</cdr:y>
    </cdr:from>
    <cdr:to>
      <cdr:x>0.33271</cdr:x>
      <cdr:y>0.685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0.06141</cdr:x>
      <cdr:y>0.91046</cdr:y>
    </cdr:from>
    <cdr:to>
      <cdr:x>0.46703</cdr:x>
      <cdr:y>0.98975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0.02902</cdr:x>
      <cdr:y>0.91043</cdr:y>
    </cdr:from>
    <cdr:to>
      <cdr:x>0.4657</cdr:x>
      <cdr:y>0.99285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170" y="3841069"/>
          <a:ext cx="2449003" cy="20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0.06191</cdr:x>
      <cdr:y>0.91458</cdr:y>
    </cdr:from>
    <cdr:to>
      <cdr:x>0.469</cdr:x>
      <cdr:y>0.98927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5</xdr:row>
      <xdr:rowOff>38100</xdr:rowOff>
    </xdr:from>
    <xdr:to>
      <xdr:col>21</xdr:col>
      <xdr:colOff>352425</xdr:colOff>
      <xdr:row>21</xdr:row>
      <xdr:rowOff>28575</xdr:rowOff>
    </xdr:to>
    <xdr:graphicFrame macro="">
      <xdr:nvGraphicFramePr>
        <xdr:cNvPr id="7598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24</xdr:row>
      <xdr:rowOff>38100</xdr:rowOff>
    </xdr:from>
    <xdr:to>
      <xdr:col>21</xdr:col>
      <xdr:colOff>352425</xdr:colOff>
      <xdr:row>40</xdr:row>
      <xdr:rowOff>28575</xdr:rowOff>
    </xdr:to>
    <xdr:graphicFrame macro="">
      <xdr:nvGraphicFramePr>
        <xdr:cNvPr id="7598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542925</xdr:colOff>
      <xdr:row>43</xdr:row>
      <xdr:rowOff>38100</xdr:rowOff>
    </xdr:from>
    <xdr:to>
      <xdr:col>21</xdr:col>
      <xdr:colOff>352425</xdr:colOff>
      <xdr:row>59</xdr:row>
      <xdr:rowOff>28575</xdr:rowOff>
    </xdr:to>
    <xdr:graphicFrame macro="">
      <xdr:nvGraphicFramePr>
        <xdr:cNvPr id="7598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5</xdr:row>
      <xdr:rowOff>47625</xdr:rowOff>
    </xdr:from>
    <xdr:to>
      <xdr:col>21</xdr:col>
      <xdr:colOff>314325</xdr:colOff>
      <xdr:row>21</xdr:row>
      <xdr:rowOff>38100</xdr:rowOff>
    </xdr:to>
    <xdr:graphicFrame macro="">
      <xdr:nvGraphicFramePr>
        <xdr:cNvPr id="800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24</xdr:row>
      <xdr:rowOff>38100</xdr:rowOff>
    </xdr:from>
    <xdr:to>
      <xdr:col>21</xdr:col>
      <xdr:colOff>352425</xdr:colOff>
      <xdr:row>40</xdr:row>
      <xdr:rowOff>28575</xdr:rowOff>
    </xdr:to>
    <xdr:graphicFrame macro="">
      <xdr:nvGraphicFramePr>
        <xdr:cNvPr id="8008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542925</xdr:colOff>
      <xdr:row>43</xdr:row>
      <xdr:rowOff>38100</xdr:rowOff>
    </xdr:from>
    <xdr:to>
      <xdr:col>21</xdr:col>
      <xdr:colOff>352425</xdr:colOff>
      <xdr:row>59</xdr:row>
      <xdr:rowOff>28575</xdr:rowOff>
    </xdr:to>
    <xdr:graphicFrame macro="">
      <xdr:nvGraphicFramePr>
        <xdr:cNvPr id="8008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28575</xdr:colOff>
      <xdr:row>1</xdr:row>
      <xdr:rowOff>228600</xdr:rowOff>
    </xdr:from>
    <xdr:to>
      <xdr:col>51</xdr:col>
      <xdr:colOff>238125</xdr:colOff>
      <xdr:row>23</xdr:row>
      <xdr:rowOff>152400</xdr:rowOff>
    </xdr:to>
    <xdr:graphicFrame macro="">
      <xdr:nvGraphicFramePr>
        <xdr:cNvPr id="84529" name="Chart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104775</xdr:colOff>
      <xdr:row>26</xdr:row>
      <xdr:rowOff>47625</xdr:rowOff>
    </xdr:from>
    <xdr:to>
      <xdr:col>51</xdr:col>
      <xdr:colOff>257175</xdr:colOff>
      <xdr:row>51</xdr:row>
      <xdr:rowOff>38100</xdr:rowOff>
    </xdr:to>
    <xdr:graphicFrame macro="">
      <xdr:nvGraphicFramePr>
        <xdr:cNvPr id="84530" name="Chart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581025</xdr:colOff>
      <xdr:row>1</xdr:row>
      <xdr:rowOff>142875</xdr:rowOff>
    </xdr:from>
    <xdr:to>
      <xdr:col>60</xdr:col>
      <xdr:colOff>142875</xdr:colOff>
      <xdr:row>24</xdr:row>
      <xdr:rowOff>0</xdr:rowOff>
    </xdr:to>
    <xdr:graphicFrame macro="">
      <xdr:nvGraphicFramePr>
        <xdr:cNvPr id="84531" name="Chart 20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752475</xdr:colOff>
      <xdr:row>26</xdr:row>
      <xdr:rowOff>9525</xdr:rowOff>
    </xdr:from>
    <xdr:to>
      <xdr:col>60</xdr:col>
      <xdr:colOff>257175</xdr:colOff>
      <xdr:row>50</xdr:row>
      <xdr:rowOff>95250</xdr:rowOff>
    </xdr:to>
    <xdr:graphicFrame macro="">
      <xdr:nvGraphicFramePr>
        <xdr:cNvPr id="84532" name="Chart 20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161925</xdr:colOff>
      <xdr:row>1</xdr:row>
      <xdr:rowOff>209550</xdr:rowOff>
    </xdr:from>
    <xdr:to>
      <xdr:col>42</xdr:col>
      <xdr:colOff>523875</xdr:colOff>
      <xdr:row>23</xdr:row>
      <xdr:rowOff>76200</xdr:rowOff>
    </xdr:to>
    <xdr:graphicFrame macro="">
      <xdr:nvGraphicFramePr>
        <xdr:cNvPr id="84533" name="Chart 20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219075</xdr:colOff>
      <xdr:row>26</xdr:row>
      <xdr:rowOff>76200</xdr:rowOff>
    </xdr:from>
    <xdr:to>
      <xdr:col>42</xdr:col>
      <xdr:colOff>571500</xdr:colOff>
      <xdr:row>51</xdr:row>
      <xdr:rowOff>38100</xdr:rowOff>
    </xdr:to>
    <xdr:graphicFrame macro="">
      <xdr:nvGraphicFramePr>
        <xdr:cNvPr id="84534" name="Chart 20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228600</xdr:colOff>
      <xdr:row>53</xdr:row>
      <xdr:rowOff>47625</xdr:rowOff>
    </xdr:from>
    <xdr:to>
      <xdr:col>42</xdr:col>
      <xdr:colOff>619125</xdr:colOff>
      <xdr:row>77</xdr:row>
      <xdr:rowOff>114300</xdr:rowOff>
    </xdr:to>
    <xdr:graphicFrame macro="">
      <xdr:nvGraphicFramePr>
        <xdr:cNvPr id="84535" name="Chart 21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295275</xdr:colOff>
      <xdr:row>79</xdr:row>
      <xdr:rowOff>38100</xdr:rowOff>
    </xdr:from>
    <xdr:to>
      <xdr:col>42</xdr:col>
      <xdr:colOff>619125</xdr:colOff>
      <xdr:row>103</xdr:row>
      <xdr:rowOff>57150</xdr:rowOff>
    </xdr:to>
    <xdr:graphicFrame macro="">
      <xdr:nvGraphicFramePr>
        <xdr:cNvPr id="84536" name="Chart 21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0.03566</cdr:x>
      <cdr:y>0.757</cdr:y>
    </cdr:from>
    <cdr:to>
      <cdr:x>0.41895</cdr:x>
      <cdr:y>0.72183</cdr:y>
    </cdr:to>
    <cdr:sp macro="" textlink="">
      <cdr:nvSpPr>
        <cdr:cNvPr id="358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77" y="3252867"/>
          <a:ext cx="21969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9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S.A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0.89942</cdr:y>
    </cdr:from>
    <cdr:to>
      <cdr:x>0.39203</cdr:x>
      <cdr:y>0.96664</cdr:y>
    </cdr:to>
    <cdr:sp macro="" textlink="">
      <cdr:nvSpPr>
        <cdr:cNvPr id="568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862" y="3714901"/>
          <a:ext cx="1737153" cy="18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75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0.05841</cdr:x>
      <cdr:y>0.90804</cdr:y>
    </cdr:from>
    <cdr:to>
      <cdr:x>0.42527</cdr:x>
      <cdr:y>0.9871</cdr:y>
    </cdr:to>
    <cdr:sp macro="" textlink="">
      <cdr:nvSpPr>
        <cdr:cNvPr id="569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78" y="3778433"/>
          <a:ext cx="1878385" cy="249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75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5</xdr:row>
      <xdr:rowOff>47625</xdr:rowOff>
    </xdr:from>
    <xdr:to>
      <xdr:col>21</xdr:col>
      <xdr:colOff>314325</xdr:colOff>
      <xdr:row>21</xdr:row>
      <xdr:rowOff>38100</xdr:rowOff>
    </xdr:to>
    <xdr:graphicFrame macro="">
      <xdr:nvGraphicFramePr>
        <xdr:cNvPr id="933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24</xdr:row>
      <xdr:rowOff>38100</xdr:rowOff>
    </xdr:from>
    <xdr:to>
      <xdr:col>21</xdr:col>
      <xdr:colOff>352425</xdr:colOff>
      <xdr:row>40</xdr:row>
      <xdr:rowOff>28575</xdr:rowOff>
    </xdr:to>
    <xdr:graphicFrame macro="">
      <xdr:nvGraphicFramePr>
        <xdr:cNvPr id="933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533400</xdr:colOff>
      <xdr:row>0</xdr:row>
      <xdr:rowOff>114300</xdr:rowOff>
    </xdr:from>
    <xdr:to>
      <xdr:col>36</xdr:col>
      <xdr:colOff>628650</xdr:colOff>
      <xdr:row>22</xdr:row>
      <xdr:rowOff>66675</xdr:rowOff>
    </xdr:to>
    <xdr:graphicFrame macro="">
      <xdr:nvGraphicFramePr>
        <xdr:cNvPr id="9688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228600</xdr:colOff>
      <xdr:row>20</xdr:row>
      <xdr:rowOff>85725</xdr:rowOff>
    </xdr:from>
    <xdr:to>
      <xdr:col>46</xdr:col>
      <xdr:colOff>552450</xdr:colOff>
      <xdr:row>48</xdr:row>
      <xdr:rowOff>47625</xdr:rowOff>
    </xdr:to>
    <xdr:graphicFrame macro="">
      <xdr:nvGraphicFramePr>
        <xdr:cNvPr id="96888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533400</xdr:colOff>
      <xdr:row>23</xdr:row>
      <xdr:rowOff>114300</xdr:rowOff>
    </xdr:from>
    <xdr:to>
      <xdr:col>36</xdr:col>
      <xdr:colOff>561975</xdr:colOff>
      <xdr:row>51</xdr:row>
      <xdr:rowOff>47625</xdr:rowOff>
    </xdr:to>
    <xdr:graphicFrame macro="">
      <xdr:nvGraphicFramePr>
        <xdr:cNvPr id="9688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333375</xdr:colOff>
      <xdr:row>23</xdr:row>
      <xdr:rowOff>9525</xdr:rowOff>
    </xdr:from>
    <xdr:to>
      <xdr:col>56</xdr:col>
      <xdr:colOff>76200</xdr:colOff>
      <xdr:row>51</xdr:row>
      <xdr:rowOff>19050</xdr:rowOff>
    </xdr:to>
    <xdr:graphicFrame macro="">
      <xdr:nvGraphicFramePr>
        <xdr:cNvPr id="96890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247650</xdr:colOff>
      <xdr:row>0</xdr:row>
      <xdr:rowOff>66675</xdr:rowOff>
    </xdr:from>
    <xdr:to>
      <xdr:col>46</xdr:col>
      <xdr:colOff>581025</xdr:colOff>
      <xdr:row>22</xdr:row>
      <xdr:rowOff>57150</xdr:rowOff>
    </xdr:to>
    <xdr:graphicFrame macro="">
      <xdr:nvGraphicFramePr>
        <xdr:cNvPr id="968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371475</xdr:colOff>
      <xdr:row>0</xdr:row>
      <xdr:rowOff>114300</xdr:rowOff>
    </xdr:from>
    <xdr:to>
      <xdr:col>56</xdr:col>
      <xdr:colOff>47625</xdr:colOff>
      <xdr:row>22</xdr:row>
      <xdr:rowOff>9525</xdr:rowOff>
    </xdr:to>
    <xdr:graphicFrame macro="">
      <xdr:nvGraphicFramePr>
        <xdr:cNvPr id="96892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38100</xdr:colOff>
      <xdr:row>54</xdr:row>
      <xdr:rowOff>9525</xdr:rowOff>
    </xdr:from>
    <xdr:to>
      <xdr:col>36</xdr:col>
      <xdr:colOff>647700</xdr:colOff>
      <xdr:row>81</xdr:row>
      <xdr:rowOff>76200</xdr:rowOff>
    </xdr:to>
    <xdr:graphicFrame macro="">
      <xdr:nvGraphicFramePr>
        <xdr:cNvPr id="9689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295275</xdr:colOff>
      <xdr:row>53</xdr:row>
      <xdr:rowOff>9525</xdr:rowOff>
    </xdr:from>
    <xdr:to>
      <xdr:col>46</xdr:col>
      <xdr:colOff>704850</xdr:colOff>
      <xdr:row>83</xdr:row>
      <xdr:rowOff>47625</xdr:rowOff>
    </xdr:to>
    <xdr:graphicFrame macro="">
      <xdr:nvGraphicFramePr>
        <xdr:cNvPr id="968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295275</xdr:colOff>
      <xdr:row>52</xdr:row>
      <xdr:rowOff>85725</xdr:rowOff>
    </xdr:from>
    <xdr:to>
      <xdr:col>56</xdr:col>
      <xdr:colOff>47625</xdr:colOff>
      <xdr:row>78</xdr:row>
      <xdr:rowOff>76200</xdr:rowOff>
    </xdr:to>
    <xdr:graphicFrame macro="">
      <xdr:nvGraphicFramePr>
        <xdr:cNvPr id="96895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0.12867</cdr:x>
      <cdr:y>0.71756</cdr:y>
    </cdr:from>
    <cdr:to>
      <cdr:x>0.59188</cdr:x>
      <cdr:y>0.77407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328" y="3293083"/>
          <a:ext cx="3057568" cy="249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SOURCE:</a:t>
          </a:r>
          <a:r>
            <a:rPr lang="es-ES" sz="1000" b="1" i="0" strike="noStrike" baseline="0">
              <a:solidFill>
                <a:srgbClr val="000000"/>
              </a:solidFill>
              <a:latin typeface="Arial"/>
              <a:cs typeface="Arial"/>
            </a:rPr>
            <a:t> E</a:t>
          </a: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PIDEMIOLOGY OFFICE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0.10299</cdr:x>
      <cdr:y>0.76398</cdr:y>
    </cdr:from>
    <cdr:to>
      <cdr:x>0.56177</cdr:x>
      <cdr:y>0.83769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952" y="2993378"/>
          <a:ext cx="2997737" cy="288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SOURCE: EPIDEMIOLOGY OFFICE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0.01238</cdr:x>
      <cdr:y>0.68036</cdr:y>
    </cdr:from>
    <cdr:to>
      <cdr:x>0.3756</cdr:x>
      <cdr:y>0.66253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0.15887</cdr:x>
      <cdr:y>0.75641</cdr:y>
    </cdr:from>
    <cdr:to>
      <cdr:x>0.55998</cdr:x>
      <cdr:y>0.80994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07" y="3242423"/>
          <a:ext cx="2643381" cy="21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SOURCE: EPIDEMIOLOGY</a:t>
          </a:r>
          <a:r>
            <a:rPr lang="es-ES" sz="800" b="1" i="0" strike="noStrike" baseline="0">
              <a:solidFill>
                <a:srgbClr val="000000"/>
              </a:solidFill>
              <a:latin typeface="Arial"/>
              <a:cs typeface="Arial"/>
            </a:rPr>
            <a:t> OFFICE</a:t>
          </a: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66675</xdr:rowOff>
    </xdr:from>
    <xdr:to>
      <xdr:col>47</xdr:col>
      <xdr:colOff>209550</xdr:colOff>
      <xdr:row>24</xdr:row>
      <xdr:rowOff>142875</xdr:rowOff>
    </xdr:to>
    <xdr:graphicFrame macro="">
      <xdr:nvGraphicFramePr>
        <xdr:cNvPr id="10712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733425</xdr:colOff>
      <xdr:row>54</xdr:row>
      <xdr:rowOff>9525</xdr:rowOff>
    </xdr:from>
    <xdr:to>
      <xdr:col>47</xdr:col>
      <xdr:colOff>352425</xdr:colOff>
      <xdr:row>82</xdr:row>
      <xdr:rowOff>76200</xdr:rowOff>
    </xdr:to>
    <xdr:graphicFrame macro="">
      <xdr:nvGraphicFramePr>
        <xdr:cNvPr id="10712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333375</xdr:colOff>
      <xdr:row>0</xdr:row>
      <xdr:rowOff>361950</xdr:rowOff>
    </xdr:from>
    <xdr:to>
      <xdr:col>56</xdr:col>
      <xdr:colOff>714375</xdr:colOff>
      <xdr:row>24</xdr:row>
      <xdr:rowOff>47625</xdr:rowOff>
    </xdr:to>
    <xdr:graphicFrame macro="">
      <xdr:nvGraphicFramePr>
        <xdr:cNvPr id="107129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142875</xdr:colOff>
      <xdr:row>54</xdr:row>
      <xdr:rowOff>38100</xdr:rowOff>
    </xdr:from>
    <xdr:to>
      <xdr:col>56</xdr:col>
      <xdr:colOff>676275</xdr:colOff>
      <xdr:row>82</xdr:row>
      <xdr:rowOff>76200</xdr:rowOff>
    </xdr:to>
    <xdr:graphicFrame macro="">
      <xdr:nvGraphicFramePr>
        <xdr:cNvPr id="10713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0</xdr:colOff>
      <xdr:row>26</xdr:row>
      <xdr:rowOff>76200</xdr:rowOff>
    </xdr:from>
    <xdr:to>
      <xdr:col>47</xdr:col>
      <xdr:colOff>228600</xdr:colOff>
      <xdr:row>52</xdr:row>
      <xdr:rowOff>0</xdr:rowOff>
    </xdr:to>
    <xdr:graphicFrame macro="">
      <xdr:nvGraphicFramePr>
        <xdr:cNvPr id="107131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9525</xdr:colOff>
      <xdr:row>1</xdr:row>
      <xdr:rowOff>28575</xdr:rowOff>
    </xdr:from>
    <xdr:to>
      <xdr:col>37</xdr:col>
      <xdr:colOff>171450</xdr:colOff>
      <xdr:row>24</xdr:row>
      <xdr:rowOff>142875</xdr:rowOff>
    </xdr:to>
    <xdr:graphicFrame macro="">
      <xdr:nvGraphicFramePr>
        <xdr:cNvPr id="10713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19050</xdr:colOff>
      <xdr:row>26</xdr:row>
      <xdr:rowOff>66675</xdr:rowOff>
    </xdr:from>
    <xdr:to>
      <xdr:col>37</xdr:col>
      <xdr:colOff>161925</xdr:colOff>
      <xdr:row>53</xdr:row>
      <xdr:rowOff>95250</xdr:rowOff>
    </xdr:to>
    <xdr:graphicFrame macro="">
      <xdr:nvGraphicFramePr>
        <xdr:cNvPr id="107133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55</xdr:row>
      <xdr:rowOff>47625</xdr:rowOff>
    </xdr:from>
    <xdr:to>
      <xdr:col>37</xdr:col>
      <xdr:colOff>190500</xdr:colOff>
      <xdr:row>83</xdr:row>
      <xdr:rowOff>114300</xdr:rowOff>
    </xdr:to>
    <xdr:graphicFrame macro="">
      <xdr:nvGraphicFramePr>
        <xdr:cNvPr id="10713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209550</xdr:colOff>
      <xdr:row>25</xdr:row>
      <xdr:rowOff>133350</xdr:rowOff>
    </xdr:from>
    <xdr:to>
      <xdr:col>56</xdr:col>
      <xdr:colOff>704850</xdr:colOff>
      <xdr:row>51</xdr:row>
      <xdr:rowOff>57150</xdr:rowOff>
    </xdr:to>
    <xdr:graphicFrame macro="">
      <xdr:nvGraphicFramePr>
        <xdr:cNvPr id="10713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0.01533</cdr:x>
      <cdr:y>0.68863</cdr:y>
    </cdr:from>
    <cdr:to>
      <cdr:x>0.38028</cdr:x>
      <cdr:y>0.66173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0.13107</cdr:x>
      <cdr:y>0.88383</cdr:y>
    </cdr:from>
    <cdr:to>
      <cdr:x>0.59303</cdr:x>
      <cdr:y>0.9922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0.09044</cdr:x>
      <cdr:y>0.86926</cdr:y>
    </cdr:from>
    <cdr:to>
      <cdr:x>0.5835</cdr:x>
      <cdr:y>0.98841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281" y="3624675"/>
          <a:ext cx="2236946" cy="19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0.1291</cdr:x>
      <cdr:y>0.88968</cdr:y>
    </cdr:from>
    <cdr:to>
      <cdr:x>0.59306</cdr:x>
      <cdr:y>0.98879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666750</xdr:colOff>
      <xdr:row>0</xdr:row>
      <xdr:rowOff>285750</xdr:rowOff>
    </xdr:from>
    <xdr:to>
      <xdr:col>47</xdr:col>
      <xdr:colOff>314325</xdr:colOff>
      <xdr:row>22</xdr:row>
      <xdr:rowOff>152400</xdr:rowOff>
    </xdr:to>
    <xdr:graphicFrame macro="">
      <xdr:nvGraphicFramePr>
        <xdr:cNvPr id="165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19050</xdr:colOff>
      <xdr:row>48</xdr:row>
      <xdr:rowOff>76200</xdr:rowOff>
    </xdr:from>
    <xdr:to>
      <xdr:col>47</xdr:col>
      <xdr:colOff>361950</xdr:colOff>
      <xdr:row>75</xdr:row>
      <xdr:rowOff>133350</xdr:rowOff>
    </xdr:to>
    <xdr:graphicFrame macro="">
      <xdr:nvGraphicFramePr>
        <xdr:cNvPr id="165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171450</xdr:colOff>
      <xdr:row>0</xdr:row>
      <xdr:rowOff>304800</xdr:rowOff>
    </xdr:from>
    <xdr:to>
      <xdr:col>56</xdr:col>
      <xdr:colOff>695325</xdr:colOff>
      <xdr:row>22</xdr:row>
      <xdr:rowOff>47625</xdr:rowOff>
    </xdr:to>
    <xdr:graphicFrame macro="">
      <xdr:nvGraphicFramePr>
        <xdr:cNvPr id="1657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114300</xdr:colOff>
      <xdr:row>48</xdr:row>
      <xdr:rowOff>114300</xdr:rowOff>
    </xdr:from>
    <xdr:to>
      <xdr:col>56</xdr:col>
      <xdr:colOff>695325</xdr:colOff>
      <xdr:row>75</xdr:row>
      <xdr:rowOff>85725</xdr:rowOff>
    </xdr:to>
    <xdr:graphicFrame macro="">
      <xdr:nvGraphicFramePr>
        <xdr:cNvPr id="1658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9525</xdr:colOff>
      <xdr:row>23</xdr:row>
      <xdr:rowOff>152400</xdr:rowOff>
    </xdr:from>
    <xdr:to>
      <xdr:col>47</xdr:col>
      <xdr:colOff>323850</xdr:colOff>
      <xdr:row>47</xdr:row>
      <xdr:rowOff>66675</xdr:rowOff>
    </xdr:to>
    <xdr:graphicFrame macro="">
      <xdr:nvGraphicFramePr>
        <xdr:cNvPr id="165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9525</xdr:colOff>
      <xdr:row>1</xdr:row>
      <xdr:rowOff>28575</xdr:rowOff>
    </xdr:from>
    <xdr:to>
      <xdr:col>37</xdr:col>
      <xdr:colOff>114300</xdr:colOff>
      <xdr:row>21</xdr:row>
      <xdr:rowOff>161925</xdr:rowOff>
    </xdr:to>
    <xdr:graphicFrame macro="">
      <xdr:nvGraphicFramePr>
        <xdr:cNvPr id="166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37</xdr:col>
      <xdr:colOff>104775</xdr:colOff>
      <xdr:row>45</xdr:row>
      <xdr:rowOff>114300</xdr:rowOff>
    </xdr:to>
    <xdr:graphicFrame macro="">
      <xdr:nvGraphicFramePr>
        <xdr:cNvPr id="1661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48</xdr:row>
      <xdr:rowOff>161925</xdr:rowOff>
    </xdr:from>
    <xdr:to>
      <xdr:col>37</xdr:col>
      <xdr:colOff>123825</xdr:colOff>
      <xdr:row>75</xdr:row>
      <xdr:rowOff>114300</xdr:rowOff>
    </xdr:to>
    <xdr:graphicFrame macro="">
      <xdr:nvGraphicFramePr>
        <xdr:cNvPr id="166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161925</xdr:colOff>
      <xdr:row>24</xdr:row>
      <xdr:rowOff>38100</xdr:rowOff>
    </xdr:from>
    <xdr:to>
      <xdr:col>56</xdr:col>
      <xdr:colOff>752475</xdr:colOff>
      <xdr:row>47</xdr:row>
      <xdr:rowOff>9525</xdr:rowOff>
    </xdr:to>
    <xdr:graphicFrame macro="">
      <xdr:nvGraphicFramePr>
        <xdr:cNvPr id="1663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0.01263</cdr:x>
      <cdr:y>0.73694</cdr:y>
    </cdr:from>
    <cdr:to>
      <cdr:x>0.36648</cdr:x>
      <cdr:y>0.71424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0.10696</cdr:x>
      <cdr:y>0.90852</cdr:y>
    </cdr:from>
    <cdr:to>
      <cdr:x>0.56646</cdr:x>
      <cdr:y>0.98976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0.04426</cdr:x>
      <cdr:y>0.89628</cdr:y>
    </cdr:from>
    <cdr:to>
      <cdr:x>0.55901</cdr:x>
      <cdr:y>0.99357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170" y="3841069"/>
          <a:ext cx="2449003" cy="20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0.10671</cdr:x>
      <cdr:y>0.90628</cdr:y>
    </cdr:from>
    <cdr:to>
      <cdr:x>0.56942</cdr:x>
      <cdr:y>0.98951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79" y="3996055"/>
          <a:ext cx="2177415" cy="20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2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419100</xdr:colOff>
      <xdr:row>0</xdr:row>
      <xdr:rowOff>0</xdr:rowOff>
    </xdr:from>
    <xdr:to>
      <xdr:col>48</xdr:col>
      <xdr:colOff>38100</xdr:colOff>
      <xdr:row>21</xdr:row>
      <xdr:rowOff>76200</xdr:rowOff>
    </xdr:to>
    <xdr:graphicFrame macro="">
      <xdr:nvGraphicFramePr>
        <xdr:cNvPr id="1265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466725</xdr:colOff>
      <xdr:row>50</xdr:row>
      <xdr:rowOff>142875</xdr:rowOff>
    </xdr:from>
    <xdr:to>
      <xdr:col>47</xdr:col>
      <xdr:colOff>695325</xdr:colOff>
      <xdr:row>85</xdr:row>
      <xdr:rowOff>200025</xdr:rowOff>
    </xdr:to>
    <xdr:graphicFrame macro="">
      <xdr:nvGraphicFramePr>
        <xdr:cNvPr id="12658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552450</xdr:colOff>
      <xdr:row>21</xdr:row>
      <xdr:rowOff>114300</xdr:rowOff>
    </xdr:to>
    <xdr:graphicFrame macro="">
      <xdr:nvGraphicFramePr>
        <xdr:cNvPr id="12658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0</xdr:colOff>
      <xdr:row>23</xdr:row>
      <xdr:rowOff>0</xdr:rowOff>
    </xdr:from>
    <xdr:to>
      <xdr:col>58</xdr:col>
      <xdr:colOff>552450</xdr:colOff>
      <xdr:row>48</xdr:row>
      <xdr:rowOff>66675</xdr:rowOff>
    </xdr:to>
    <xdr:graphicFrame macro="">
      <xdr:nvGraphicFramePr>
        <xdr:cNvPr id="126586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742950</xdr:colOff>
      <xdr:row>50</xdr:row>
      <xdr:rowOff>95250</xdr:rowOff>
    </xdr:from>
    <xdr:to>
      <xdr:col>58</xdr:col>
      <xdr:colOff>590550</xdr:colOff>
      <xdr:row>84</xdr:row>
      <xdr:rowOff>28575</xdr:rowOff>
    </xdr:to>
    <xdr:graphicFrame macro="">
      <xdr:nvGraphicFramePr>
        <xdr:cNvPr id="12658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457200</xdr:colOff>
      <xdr:row>24</xdr:row>
      <xdr:rowOff>0</xdr:rowOff>
    </xdr:from>
    <xdr:to>
      <xdr:col>37</xdr:col>
      <xdr:colOff>571500</xdr:colOff>
      <xdr:row>48</xdr:row>
      <xdr:rowOff>28575</xdr:rowOff>
    </xdr:to>
    <xdr:graphicFrame macro="">
      <xdr:nvGraphicFramePr>
        <xdr:cNvPr id="126588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485775</xdr:colOff>
      <xdr:row>50</xdr:row>
      <xdr:rowOff>28575</xdr:rowOff>
    </xdr:from>
    <xdr:to>
      <xdr:col>37</xdr:col>
      <xdr:colOff>552450</xdr:colOff>
      <xdr:row>86</xdr:row>
      <xdr:rowOff>66675</xdr:rowOff>
    </xdr:to>
    <xdr:graphicFrame macro="">
      <xdr:nvGraphicFramePr>
        <xdr:cNvPr id="12658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495300</xdr:colOff>
      <xdr:row>23</xdr:row>
      <xdr:rowOff>85725</xdr:rowOff>
    </xdr:from>
    <xdr:to>
      <xdr:col>48</xdr:col>
      <xdr:colOff>19050</xdr:colOff>
      <xdr:row>49</xdr:row>
      <xdr:rowOff>0</xdr:rowOff>
    </xdr:to>
    <xdr:graphicFrame macro="">
      <xdr:nvGraphicFramePr>
        <xdr:cNvPr id="126590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0</xdr:row>
      <xdr:rowOff>304800</xdr:rowOff>
    </xdr:from>
    <xdr:to>
      <xdr:col>37</xdr:col>
      <xdr:colOff>476250</xdr:colOff>
      <xdr:row>22</xdr:row>
      <xdr:rowOff>114300</xdr:rowOff>
    </xdr:to>
    <xdr:graphicFrame macro="">
      <xdr:nvGraphicFramePr>
        <xdr:cNvPr id="12659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0.01508</cdr:x>
      <cdr:y>0.71819</cdr:y>
    </cdr:from>
    <cdr:to>
      <cdr:x>0.38644</cdr:x>
      <cdr:y>0.68923</cdr:y>
    </cdr:to>
    <cdr:sp macro="" textlink="">
      <cdr:nvSpPr>
        <cdr:cNvPr id="316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59" y="3129051"/>
          <a:ext cx="17411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75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Y SA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0.02108</cdr:x>
      <cdr:y>0.90093</cdr:y>
    </cdr:from>
    <cdr:to>
      <cdr:x>0.58001</cdr:x>
      <cdr:y>0.98553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4" y="4012406"/>
          <a:ext cx="3137003" cy="220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0.06168</cdr:x>
      <cdr:y>0.89687</cdr:y>
    </cdr:from>
    <cdr:to>
      <cdr:x>0.52468</cdr:x>
      <cdr:y>0.98025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0.07674</cdr:x>
      <cdr:y>0.87989</cdr:y>
    </cdr:from>
    <cdr:to>
      <cdr:x>0.52439</cdr:x>
      <cdr:y>0.98547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281" y="3624675"/>
          <a:ext cx="2236946" cy="19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457200</xdr:colOff>
      <xdr:row>50</xdr:row>
      <xdr:rowOff>47625</xdr:rowOff>
    </xdr:from>
    <xdr:to>
      <xdr:col>108</xdr:col>
      <xdr:colOff>76200</xdr:colOff>
      <xdr:row>71</xdr:row>
      <xdr:rowOff>171450</xdr:rowOff>
    </xdr:to>
    <xdr:graphicFrame macro="">
      <xdr:nvGraphicFramePr>
        <xdr:cNvPr id="13703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108</xdr:col>
      <xdr:colOff>742950</xdr:colOff>
      <xdr:row>1</xdr:row>
      <xdr:rowOff>28575</xdr:rowOff>
    </xdr:from>
    <xdr:to>
      <xdr:col>118</xdr:col>
      <xdr:colOff>533400</xdr:colOff>
      <xdr:row>24</xdr:row>
      <xdr:rowOff>104775</xdr:rowOff>
    </xdr:to>
    <xdr:graphicFrame macro="">
      <xdr:nvGraphicFramePr>
        <xdr:cNvPr id="137034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108</xdr:col>
      <xdr:colOff>752475</xdr:colOff>
      <xdr:row>26</xdr:row>
      <xdr:rowOff>47625</xdr:rowOff>
    </xdr:from>
    <xdr:to>
      <xdr:col>118</xdr:col>
      <xdr:colOff>542925</xdr:colOff>
      <xdr:row>48</xdr:row>
      <xdr:rowOff>76200</xdr:rowOff>
    </xdr:to>
    <xdr:graphicFrame macro="">
      <xdr:nvGraphicFramePr>
        <xdr:cNvPr id="13703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109</xdr:col>
      <xdr:colOff>0</xdr:colOff>
      <xdr:row>50</xdr:row>
      <xdr:rowOff>9525</xdr:rowOff>
    </xdr:from>
    <xdr:to>
      <xdr:col>118</xdr:col>
      <xdr:colOff>571500</xdr:colOff>
      <xdr:row>71</xdr:row>
      <xdr:rowOff>142875</xdr:rowOff>
    </xdr:to>
    <xdr:graphicFrame macro="">
      <xdr:nvGraphicFramePr>
        <xdr:cNvPr id="13703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86</xdr:col>
      <xdr:colOff>457200</xdr:colOff>
      <xdr:row>73</xdr:row>
      <xdr:rowOff>123825</xdr:rowOff>
    </xdr:from>
    <xdr:to>
      <xdr:col>97</xdr:col>
      <xdr:colOff>571500</xdr:colOff>
      <xdr:row>94</xdr:row>
      <xdr:rowOff>142875</xdr:rowOff>
    </xdr:to>
    <xdr:graphicFrame macro="">
      <xdr:nvGraphicFramePr>
        <xdr:cNvPr id="137037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86</xdr:col>
      <xdr:colOff>514350</xdr:colOff>
      <xdr:row>50</xdr:row>
      <xdr:rowOff>9525</xdr:rowOff>
    </xdr:from>
    <xdr:to>
      <xdr:col>97</xdr:col>
      <xdr:colOff>581025</xdr:colOff>
      <xdr:row>71</xdr:row>
      <xdr:rowOff>190500</xdr:rowOff>
    </xdr:to>
    <xdr:graphicFrame macro="">
      <xdr:nvGraphicFramePr>
        <xdr:cNvPr id="137038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514350</xdr:colOff>
      <xdr:row>26</xdr:row>
      <xdr:rowOff>104775</xdr:rowOff>
    </xdr:from>
    <xdr:to>
      <xdr:col>97</xdr:col>
      <xdr:colOff>523875</xdr:colOff>
      <xdr:row>48</xdr:row>
      <xdr:rowOff>95250</xdr:rowOff>
    </xdr:to>
    <xdr:graphicFrame macro="">
      <xdr:nvGraphicFramePr>
        <xdr:cNvPr id="13703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485775</xdr:colOff>
      <xdr:row>1</xdr:row>
      <xdr:rowOff>142875</xdr:rowOff>
    </xdr:from>
    <xdr:to>
      <xdr:col>97</xdr:col>
      <xdr:colOff>552450</xdr:colOff>
      <xdr:row>25</xdr:row>
      <xdr:rowOff>28575</xdr:rowOff>
    </xdr:to>
    <xdr:graphicFrame macro="">
      <xdr:nvGraphicFramePr>
        <xdr:cNvPr id="13704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98</xdr:col>
      <xdr:colOff>485775</xdr:colOff>
      <xdr:row>1</xdr:row>
      <xdr:rowOff>133350</xdr:rowOff>
    </xdr:from>
    <xdr:to>
      <xdr:col>108</xdr:col>
      <xdr:colOff>104775</xdr:colOff>
      <xdr:row>25</xdr:row>
      <xdr:rowOff>9525</xdr:rowOff>
    </xdr:to>
    <xdr:graphicFrame macro="">
      <xdr:nvGraphicFramePr>
        <xdr:cNvPr id="13704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98</xdr:col>
      <xdr:colOff>514350</xdr:colOff>
      <xdr:row>26</xdr:row>
      <xdr:rowOff>114300</xdr:rowOff>
    </xdr:from>
    <xdr:to>
      <xdr:col>108</xdr:col>
      <xdr:colOff>133350</xdr:colOff>
      <xdr:row>48</xdr:row>
      <xdr:rowOff>133350</xdr:rowOff>
    </xdr:to>
    <xdr:graphicFrame macro="">
      <xdr:nvGraphicFramePr>
        <xdr:cNvPr id="1370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98</xdr:col>
      <xdr:colOff>466725</xdr:colOff>
      <xdr:row>73</xdr:row>
      <xdr:rowOff>57150</xdr:rowOff>
    </xdr:from>
    <xdr:to>
      <xdr:col>108</xdr:col>
      <xdr:colOff>85725</xdr:colOff>
      <xdr:row>93</xdr:row>
      <xdr:rowOff>152400</xdr:rowOff>
    </xdr:to>
    <xdr:graphicFrame macro="">
      <xdr:nvGraphicFramePr>
        <xdr:cNvPr id="13704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108</xdr:col>
      <xdr:colOff>752475</xdr:colOff>
      <xdr:row>73</xdr:row>
      <xdr:rowOff>85725</xdr:rowOff>
    </xdr:from>
    <xdr:to>
      <xdr:col>118</xdr:col>
      <xdr:colOff>561975</xdr:colOff>
      <xdr:row>94</xdr:row>
      <xdr:rowOff>9525</xdr:rowOff>
    </xdr:to>
    <xdr:graphicFrame macro="">
      <xdr:nvGraphicFramePr>
        <xdr:cNvPr id="137044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0.01961</cdr:x>
      <cdr:y>0.88442</cdr:y>
    </cdr:from>
    <cdr:to>
      <cdr:x>0.47009</cdr:x>
      <cdr:y>0.9843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62" y="3857624"/>
          <a:ext cx="2172619" cy="187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0.05033</cdr:x>
      <cdr:y>0.89523</cdr:y>
    </cdr:from>
    <cdr:to>
      <cdr:x>0.51606</cdr:x>
      <cdr:y>0.98073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0.04157</cdr:x>
      <cdr:y>0.90509</cdr:y>
    </cdr:from>
    <cdr:to>
      <cdr:x>0.08152</cdr:x>
      <cdr:y>0.90801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11" y="3469153"/>
          <a:ext cx="2721277" cy="188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0.03985</cdr:x>
      <cdr:y>0.90452</cdr:y>
    </cdr:from>
    <cdr:to>
      <cdr:x>0.07782</cdr:x>
      <cdr:y>0.90817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11" y="3469153"/>
          <a:ext cx="2721277" cy="188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457200</xdr:colOff>
      <xdr:row>50</xdr:row>
      <xdr:rowOff>47625</xdr:rowOff>
    </xdr:from>
    <xdr:to>
      <xdr:col>108</xdr:col>
      <xdr:colOff>76200</xdr:colOff>
      <xdr:row>71</xdr:row>
      <xdr:rowOff>171450</xdr:rowOff>
    </xdr:to>
    <xdr:graphicFrame macro="">
      <xdr:nvGraphicFramePr>
        <xdr:cNvPr id="1503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108</xdr:col>
      <xdr:colOff>742950</xdr:colOff>
      <xdr:row>1</xdr:row>
      <xdr:rowOff>28575</xdr:rowOff>
    </xdr:from>
    <xdr:to>
      <xdr:col>118</xdr:col>
      <xdr:colOff>533400</xdr:colOff>
      <xdr:row>24</xdr:row>
      <xdr:rowOff>104775</xdr:rowOff>
    </xdr:to>
    <xdr:graphicFrame macro="">
      <xdr:nvGraphicFramePr>
        <xdr:cNvPr id="1503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108</xdr:col>
      <xdr:colOff>752475</xdr:colOff>
      <xdr:row>26</xdr:row>
      <xdr:rowOff>47625</xdr:rowOff>
    </xdr:from>
    <xdr:to>
      <xdr:col>118</xdr:col>
      <xdr:colOff>542925</xdr:colOff>
      <xdr:row>48</xdr:row>
      <xdr:rowOff>76200</xdr:rowOff>
    </xdr:to>
    <xdr:graphicFrame macro="">
      <xdr:nvGraphicFramePr>
        <xdr:cNvPr id="150347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109</xdr:col>
      <xdr:colOff>0</xdr:colOff>
      <xdr:row>50</xdr:row>
      <xdr:rowOff>9525</xdr:rowOff>
    </xdr:from>
    <xdr:to>
      <xdr:col>118</xdr:col>
      <xdr:colOff>571500</xdr:colOff>
      <xdr:row>71</xdr:row>
      <xdr:rowOff>142875</xdr:rowOff>
    </xdr:to>
    <xdr:graphicFrame macro="">
      <xdr:nvGraphicFramePr>
        <xdr:cNvPr id="150348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86</xdr:col>
      <xdr:colOff>457200</xdr:colOff>
      <xdr:row>73</xdr:row>
      <xdr:rowOff>123825</xdr:rowOff>
    </xdr:from>
    <xdr:to>
      <xdr:col>97</xdr:col>
      <xdr:colOff>571500</xdr:colOff>
      <xdr:row>94</xdr:row>
      <xdr:rowOff>142875</xdr:rowOff>
    </xdr:to>
    <xdr:graphicFrame macro="">
      <xdr:nvGraphicFramePr>
        <xdr:cNvPr id="150349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86</xdr:col>
      <xdr:colOff>514350</xdr:colOff>
      <xdr:row>50</xdr:row>
      <xdr:rowOff>9525</xdr:rowOff>
    </xdr:from>
    <xdr:to>
      <xdr:col>97</xdr:col>
      <xdr:colOff>581025</xdr:colOff>
      <xdr:row>71</xdr:row>
      <xdr:rowOff>190500</xdr:rowOff>
    </xdr:to>
    <xdr:graphicFrame macro="">
      <xdr:nvGraphicFramePr>
        <xdr:cNvPr id="15035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514350</xdr:colOff>
      <xdr:row>26</xdr:row>
      <xdr:rowOff>104775</xdr:rowOff>
    </xdr:from>
    <xdr:to>
      <xdr:col>97</xdr:col>
      <xdr:colOff>523875</xdr:colOff>
      <xdr:row>48</xdr:row>
      <xdr:rowOff>95250</xdr:rowOff>
    </xdr:to>
    <xdr:graphicFrame macro="">
      <xdr:nvGraphicFramePr>
        <xdr:cNvPr id="150351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485775</xdr:colOff>
      <xdr:row>1</xdr:row>
      <xdr:rowOff>142875</xdr:rowOff>
    </xdr:from>
    <xdr:to>
      <xdr:col>97</xdr:col>
      <xdr:colOff>552450</xdr:colOff>
      <xdr:row>25</xdr:row>
      <xdr:rowOff>28575</xdr:rowOff>
    </xdr:to>
    <xdr:graphicFrame macro="">
      <xdr:nvGraphicFramePr>
        <xdr:cNvPr id="15035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98</xdr:col>
      <xdr:colOff>485775</xdr:colOff>
      <xdr:row>1</xdr:row>
      <xdr:rowOff>133350</xdr:rowOff>
    </xdr:from>
    <xdr:to>
      <xdr:col>108</xdr:col>
      <xdr:colOff>104775</xdr:colOff>
      <xdr:row>25</xdr:row>
      <xdr:rowOff>9525</xdr:rowOff>
    </xdr:to>
    <xdr:graphicFrame macro="">
      <xdr:nvGraphicFramePr>
        <xdr:cNvPr id="15035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98</xdr:col>
      <xdr:colOff>514350</xdr:colOff>
      <xdr:row>26</xdr:row>
      <xdr:rowOff>114300</xdr:rowOff>
    </xdr:from>
    <xdr:to>
      <xdr:col>108</xdr:col>
      <xdr:colOff>133350</xdr:colOff>
      <xdr:row>48</xdr:row>
      <xdr:rowOff>133350</xdr:rowOff>
    </xdr:to>
    <xdr:graphicFrame macro="">
      <xdr:nvGraphicFramePr>
        <xdr:cNvPr id="1503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98</xdr:col>
      <xdr:colOff>466725</xdr:colOff>
      <xdr:row>73</xdr:row>
      <xdr:rowOff>57150</xdr:rowOff>
    </xdr:from>
    <xdr:to>
      <xdr:col>108</xdr:col>
      <xdr:colOff>85725</xdr:colOff>
      <xdr:row>93</xdr:row>
      <xdr:rowOff>152400</xdr:rowOff>
    </xdr:to>
    <xdr:graphicFrame macro="">
      <xdr:nvGraphicFramePr>
        <xdr:cNvPr id="15035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108</xdr:col>
      <xdr:colOff>752475</xdr:colOff>
      <xdr:row>73</xdr:row>
      <xdr:rowOff>85725</xdr:rowOff>
    </xdr:from>
    <xdr:to>
      <xdr:col>118</xdr:col>
      <xdr:colOff>561975</xdr:colOff>
      <xdr:row>94</xdr:row>
      <xdr:rowOff>9525</xdr:rowOff>
    </xdr:to>
    <xdr:graphicFrame macro="">
      <xdr:nvGraphicFramePr>
        <xdr:cNvPr id="15035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0.01961</cdr:x>
      <cdr:y>0.88953</cdr:y>
    </cdr:from>
    <cdr:to>
      <cdr:x>0.47232</cdr:x>
      <cdr:y>0.9843</cdr:y>
    </cdr:to>
    <cdr:sp macro="" textlink="">
      <cdr:nvSpPr>
        <cdr:cNvPr id="555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62" y="3857624"/>
          <a:ext cx="2172619" cy="187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0.04885</cdr:x>
      <cdr:y>0.89207</cdr:y>
    </cdr:from>
    <cdr:to>
      <cdr:x>0.51754</cdr:x>
      <cdr:y>0.98049</cdr:y>
    </cdr:to>
    <cdr:sp macro="" textlink="">
      <cdr:nvSpPr>
        <cdr:cNvPr id="556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2" y="3652203"/>
          <a:ext cx="214119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0.03687</cdr:x>
      <cdr:y>0.91019</cdr:y>
    </cdr:from>
    <cdr:to>
      <cdr:x>0.08002</cdr:x>
      <cdr:y>0.91213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11" y="3469153"/>
          <a:ext cx="2721277" cy="188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0.03589</cdr:x>
      <cdr:y>0.8904</cdr:y>
    </cdr:from>
    <cdr:to>
      <cdr:x>0.07977</cdr:x>
      <cdr:y>0.89332</cdr:y>
    </cdr:to>
    <cdr:sp macro="" textlink="">
      <cdr:nvSpPr>
        <cdr:cNvPr id="557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11" y="3469153"/>
          <a:ext cx="2721277" cy="188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 OFICINA DE EPIDEMIOLOGIA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topLeftCell="A58" zoomScale="80" zoomScaleNormal="80" workbookViewId="0">
      <selection activeCell="S86" sqref="S86:U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bestFit="1" customWidth="1"/>
    <col min="12" max="12" width="11.85546875" customWidth="1"/>
    <col min="13" max="14" width="11.5703125" bestFit="1" customWidth="1"/>
    <col min="15" max="18" width="11.5703125" customWidth="1"/>
    <col min="19" max="21" width="11.5703125" bestFit="1" customWidth="1"/>
    <col min="22" max="22" width="12.140625" bestFit="1" customWidth="1"/>
    <col min="23" max="25" width="11.5703125" customWidth="1"/>
    <col min="26" max="26" width="15.28515625" customWidth="1"/>
    <col min="27" max="27" width="15.7109375" customWidth="1"/>
    <col min="28" max="28" width="16.42578125" customWidth="1"/>
    <col min="29" max="29" width="8.140625" customWidth="1"/>
  </cols>
  <sheetData>
    <row r="1" spans="1:60" ht="37.5" customHeight="1" thickBot="1" x14ac:dyDescent="0.4">
      <c r="A1" s="399" t="s">
        <v>93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2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92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2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14.25" customHeight="1" thickTop="1" x14ac:dyDescent="0.2">
      <c r="A3" s="401"/>
      <c r="B3" s="404"/>
      <c r="C3" s="409" t="s">
        <v>3</v>
      </c>
      <c r="D3" s="412" t="s">
        <v>66</v>
      </c>
      <c r="E3" s="412" t="s">
        <v>67</v>
      </c>
      <c r="F3" s="412" t="s">
        <v>4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68</v>
      </c>
      <c r="L3" s="418" t="s">
        <v>66</v>
      </c>
      <c r="M3" s="418" t="s">
        <v>69</v>
      </c>
      <c r="N3" s="418" t="s">
        <v>4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70</v>
      </c>
      <c r="T3" s="418" t="s">
        <v>66</v>
      </c>
      <c r="U3" s="418" t="s">
        <v>71</v>
      </c>
      <c r="V3" s="418" t="s">
        <v>5</v>
      </c>
      <c r="W3" s="418" t="s">
        <v>57</v>
      </c>
      <c r="X3" s="418" t="s">
        <v>59</v>
      </c>
      <c r="Y3" s="418" t="s">
        <v>60</v>
      </c>
      <c r="Z3" s="421" t="s">
        <v>58</v>
      </c>
      <c r="AA3" s="22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2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2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ht="14.2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2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2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ht="13.5" customHeight="1" thickTop="1" x14ac:dyDescent="0.2">
      <c r="A8" s="424">
        <v>2005</v>
      </c>
      <c r="B8" s="75" t="s">
        <v>21</v>
      </c>
      <c r="C8" s="264"/>
      <c r="D8" s="265"/>
      <c r="E8" s="265"/>
      <c r="F8" s="77" t="str">
        <f t="shared" ref="F8:F71" si="0">IF(C8=0,"-",(E8/C8*1000))</f>
        <v>-</v>
      </c>
      <c r="G8" s="77" t="str">
        <f t="shared" ref="G8:G71" si="1">IF(ISERROR($E$86/$C$86*1000)=TRUE,"-",($E$86/$C$86*1000))</f>
        <v>-</v>
      </c>
      <c r="H8" s="369">
        <v>10.96</v>
      </c>
      <c r="I8" s="369">
        <v>10.59</v>
      </c>
      <c r="J8" s="132" t="str">
        <f t="shared" ref="J8:J44" si="2">IF(C8=0,"",(((G8*0.001)+2.58*(SQRT(G8*0.001/C8))))*1000)</f>
        <v/>
      </c>
      <c r="K8" s="287"/>
      <c r="L8" s="265"/>
      <c r="M8" s="265"/>
      <c r="N8" s="76" t="str">
        <f t="shared" ref="N8:N71" si="3">IF(K8=0,"-",(M8/K8*1000))</f>
        <v>-</v>
      </c>
      <c r="O8" s="77" t="str">
        <f t="shared" ref="O8:O71" si="4">IF(ISERROR($M$86/$K$86*1000)=TRUE,"-",($M$86/$K$86*1000))</f>
        <v>-</v>
      </c>
      <c r="P8" s="369">
        <v>4.0599999999999996</v>
      </c>
      <c r="Q8" s="369">
        <v>4.05</v>
      </c>
      <c r="R8" s="133" t="str">
        <f t="shared" ref="R8:R59" si="5">IF(K8=0,"",(((O8*0.001)+2.58*(SQRT(O8*0.001/K8))))*1000)</f>
        <v/>
      </c>
      <c r="S8" s="287"/>
      <c r="T8" s="265"/>
      <c r="U8" s="265"/>
      <c r="V8" s="76" t="str">
        <f t="shared" ref="V8:V71" si="6">IF(S8=0,"-",(U8/S8*1000))</f>
        <v>-</v>
      </c>
      <c r="W8" s="77" t="str">
        <f t="shared" ref="W8:W71" si="7">IF(ISERROR($U$86/$S$86*1000)=TRUE,"-",($U$86/$S$86*1000))</f>
        <v>-</v>
      </c>
      <c r="X8" s="369">
        <v>7.84</v>
      </c>
      <c r="Y8" s="369">
        <v>4.04</v>
      </c>
      <c r="Z8" s="133" t="str">
        <f>IF(S8=0,"",(((W8*0.001)+2.58*(SQRT(W8*0.001/S8))))*1000)</f>
        <v/>
      </c>
      <c r="AA8" s="23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x14ac:dyDescent="0.2">
      <c r="A9" s="425"/>
      <c r="B9" s="56" t="s">
        <v>22</v>
      </c>
      <c r="C9" s="266"/>
      <c r="D9" s="267"/>
      <c r="E9" s="267"/>
      <c r="F9" s="7" t="str">
        <f t="shared" si="0"/>
        <v>-</v>
      </c>
      <c r="G9" s="7" t="str">
        <f t="shared" si="1"/>
        <v>-</v>
      </c>
      <c r="H9" s="369">
        <v>10.96</v>
      </c>
      <c r="I9" s="369">
        <v>10.59</v>
      </c>
      <c r="J9" s="9" t="str">
        <f t="shared" si="2"/>
        <v/>
      </c>
      <c r="K9" s="288"/>
      <c r="L9" s="267"/>
      <c r="M9" s="267"/>
      <c r="N9" s="8" t="str">
        <f t="shared" si="3"/>
        <v>-</v>
      </c>
      <c r="O9" s="7" t="str">
        <f t="shared" si="4"/>
        <v>-</v>
      </c>
      <c r="P9" s="369">
        <v>4.0599999999999996</v>
      </c>
      <c r="Q9" s="369">
        <v>4.05</v>
      </c>
      <c r="R9" s="10" t="str">
        <f t="shared" si="5"/>
        <v/>
      </c>
      <c r="S9" s="288"/>
      <c r="T9" s="267"/>
      <c r="U9" s="267"/>
      <c r="V9" s="8" t="str">
        <f t="shared" si="6"/>
        <v>-</v>
      </c>
      <c r="W9" s="7" t="str">
        <f t="shared" si="7"/>
        <v>-</v>
      </c>
      <c r="X9" s="369">
        <v>7.84</v>
      </c>
      <c r="Y9" s="369">
        <v>4.04</v>
      </c>
      <c r="Z9" s="10" t="str">
        <f t="shared" ref="Z9:Z58" si="8">IF(S9=0,"",(((W9*0.001)+2.58*(SQRT(W9*0.001/S9))))*1000)</f>
        <v/>
      </c>
      <c r="AA9" s="23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x14ac:dyDescent="0.2">
      <c r="A10" s="425"/>
      <c r="B10" s="56" t="s">
        <v>23</v>
      </c>
      <c r="C10" s="266"/>
      <c r="D10" s="267"/>
      <c r="E10" s="267"/>
      <c r="F10" s="7" t="str">
        <f t="shared" si="0"/>
        <v>-</v>
      </c>
      <c r="G10" s="7" t="str">
        <f t="shared" si="1"/>
        <v>-</v>
      </c>
      <c r="H10" s="369">
        <v>10.96</v>
      </c>
      <c r="I10" s="369">
        <v>10.59</v>
      </c>
      <c r="J10" s="9" t="str">
        <f t="shared" si="2"/>
        <v/>
      </c>
      <c r="K10" s="288"/>
      <c r="L10" s="267"/>
      <c r="M10" s="267"/>
      <c r="N10" s="8" t="str">
        <f t="shared" si="3"/>
        <v>-</v>
      </c>
      <c r="O10" s="7" t="str">
        <f t="shared" si="4"/>
        <v>-</v>
      </c>
      <c r="P10" s="369">
        <v>4.0599999999999996</v>
      </c>
      <c r="Q10" s="369">
        <v>4.05</v>
      </c>
      <c r="R10" s="10" t="str">
        <f t="shared" si="5"/>
        <v/>
      </c>
      <c r="S10" s="288"/>
      <c r="T10" s="267"/>
      <c r="U10" s="267"/>
      <c r="V10" s="8" t="str">
        <f t="shared" si="6"/>
        <v>-</v>
      </c>
      <c r="W10" s="7" t="str">
        <f t="shared" si="7"/>
        <v>-</v>
      </c>
      <c r="X10" s="369">
        <v>7.84</v>
      </c>
      <c r="Y10" s="369">
        <v>4.04</v>
      </c>
      <c r="Z10" s="10" t="str">
        <f t="shared" si="8"/>
        <v/>
      </c>
      <c r="AA10" s="23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425"/>
      <c r="B11" s="56" t="s">
        <v>24</v>
      </c>
      <c r="C11" s="266"/>
      <c r="D11" s="267"/>
      <c r="E11" s="267"/>
      <c r="F11" s="7" t="str">
        <f t="shared" si="0"/>
        <v>-</v>
      </c>
      <c r="G11" s="7" t="str">
        <f t="shared" si="1"/>
        <v>-</v>
      </c>
      <c r="H11" s="369">
        <v>10.96</v>
      </c>
      <c r="I11" s="369">
        <v>10.59</v>
      </c>
      <c r="J11" s="9" t="str">
        <f t="shared" si="2"/>
        <v/>
      </c>
      <c r="K11" s="288"/>
      <c r="L11" s="267"/>
      <c r="M11" s="267"/>
      <c r="N11" s="8" t="str">
        <f t="shared" si="3"/>
        <v>-</v>
      </c>
      <c r="O11" s="7" t="str">
        <f t="shared" si="4"/>
        <v>-</v>
      </c>
      <c r="P11" s="369">
        <v>4.0599999999999996</v>
      </c>
      <c r="Q11" s="369">
        <v>4.05</v>
      </c>
      <c r="R11" s="10" t="str">
        <f t="shared" si="5"/>
        <v/>
      </c>
      <c r="S11" s="288"/>
      <c r="T11" s="267"/>
      <c r="U11" s="267"/>
      <c r="V11" s="8" t="str">
        <f t="shared" si="6"/>
        <v>-</v>
      </c>
      <c r="W11" s="7" t="str">
        <f t="shared" si="7"/>
        <v>-</v>
      </c>
      <c r="X11" s="369">
        <v>7.84</v>
      </c>
      <c r="Y11" s="369">
        <v>4.04</v>
      </c>
      <c r="Z11" s="10" t="str">
        <f t="shared" si="8"/>
        <v/>
      </c>
      <c r="AA11" s="2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x14ac:dyDescent="0.2">
      <c r="A12" s="425"/>
      <c r="B12" s="56" t="s">
        <v>25</v>
      </c>
      <c r="C12" s="266"/>
      <c r="D12" s="267"/>
      <c r="E12" s="267"/>
      <c r="F12" s="7" t="str">
        <f t="shared" si="0"/>
        <v>-</v>
      </c>
      <c r="G12" s="7" t="str">
        <f t="shared" si="1"/>
        <v>-</v>
      </c>
      <c r="H12" s="369">
        <v>10.96</v>
      </c>
      <c r="I12" s="369">
        <v>10.59</v>
      </c>
      <c r="J12" s="9" t="str">
        <f t="shared" si="2"/>
        <v/>
      </c>
      <c r="K12" s="288"/>
      <c r="L12" s="267"/>
      <c r="M12" s="267"/>
      <c r="N12" s="8" t="str">
        <f t="shared" si="3"/>
        <v>-</v>
      </c>
      <c r="O12" s="7" t="str">
        <f t="shared" si="4"/>
        <v>-</v>
      </c>
      <c r="P12" s="369">
        <v>4.0599999999999996</v>
      </c>
      <c r="Q12" s="369">
        <v>4.05</v>
      </c>
      <c r="R12" s="10" t="str">
        <f t="shared" si="5"/>
        <v/>
      </c>
      <c r="S12" s="288"/>
      <c r="T12" s="267"/>
      <c r="U12" s="267"/>
      <c r="V12" s="8" t="str">
        <f t="shared" si="6"/>
        <v>-</v>
      </c>
      <c r="W12" s="7" t="str">
        <f t="shared" si="7"/>
        <v>-</v>
      </c>
      <c r="X12" s="369">
        <v>7.84</v>
      </c>
      <c r="Y12" s="369">
        <v>4.04</v>
      </c>
      <c r="Z12" s="10" t="str">
        <f t="shared" si="8"/>
        <v/>
      </c>
      <c r="AA12" s="2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x14ac:dyDescent="0.2">
      <c r="A13" s="425"/>
      <c r="B13" s="56" t="s">
        <v>26</v>
      </c>
      <c r="C13" s="266"/>
      <c r="D13" s="267"/>
      <c r="E13" s="267"/>
      <c r="F13" s="7" t="str">
        <f t="shared" si="0"/>
        <v>-</v>
      </c>
      <c r="G13" s="7" t="str">
        <f t="shared" si="1"/>
        <v>-</v>
      </c>
      <c r="H13" s="369">
        <v>10.96</v>
      </c>
      <c r="I13" s="369">
        <v>10.59</v>
      </c>
      <c r="J13" s="9" t="str">
        <f t="shared" si="2"/>
        <v/>
      </c>
      <c r="K13" s="288"/>
      <c r="L13" s="267"/>
      <c r="M13" s="267"/>
      <c r="N13" s="8" t="str">
        <f t="shared" si="3"/>
        <v>-</v>
      </c>
      <c r="O13" s="7" t="str">
        <f t="shared" si="4"/>
        <v>-</v>
      </c>
      <c r="P13" s="369">
        <v>4.0599999999999996</v>
      </c>
      <c r="Q13" s="369">
        <v>4.05</v>
      </c>
      <c r="R13" s="10" t="str">
        <f t="shared" si="5"/>
        <v/>
      </c>
      <c r="S13" s="288"/>
      <c r="T13" s="267"/>
      <c r="U13" s="267"/>
      <c r="V13" s="8" t="str">
        <f t="shared" si="6"/>
        <v>-</v>
      </c>
      <c r="W13" s="7" t="str">
        <f t="shared" si="7"/>
        <v>-</v>
      </c>
      <c r="X13" s="369">
        <v>7.84</v>
      </c>
      <c r="Y13" s="369">
        <v>4.04</v>
      </c>
      <c r="Z13" s="10" t="str">
        <f t="shared" si="8"/>
        <v/>
      </c>
      <c r="AA13" s="2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425"/>
      <c r="B14" s="56" t="s">
        <v>27</v>
      </c>
      <c r="C14" s="266"/>
      <c r="D14" s="267"/>
      <c r="E14" s="267"/>
      <c r="F14" s="7" t="str">
        <f t="shared" si="0"/>
        <v>-</v>
      </c>
      <c r="G14" s="7" t="str">
        <f t="shared" si="1"/>
        <v>-</v>
      </c>
      <c r="H14" s="369">
        <v>10.96</v>
      </c>
      <c r="I14" s="369">
        <v>10.59</v>
      </c>
      <c r="J14" s="9" t="str">
        <f t="shared" si="2"/>
        <v/>
      </c>
      <c r="K14" s="288"/>
      <c r="L14" s="267"/>
      <c r="M14" s="267"/>
      <c r="N14" s="8" t="str">
        <f t="shared" si="3"/>
        <v>-</v>
      </c>
      <c r="O14" s="7" t="str">
        <f t="shared" si="4"/>
        <v>-</v>
      </c>
      <c r="P14" s="369">
        <v>4.0599999999999996</v>
      </c>
      <c r="Q14" s="369">
        <v>4.05</v>
      </c>
      <c r="R14" s="10" t="str">
        <f t="shared" si="5"/>
        <v/>
      </c>
      <c r="S14" s="288"/>
      <c r="T14" s="267"/>
      <c r="U14" s="267"/>
      <c r="V14" s="8" t="str">
        <f t="shared" si="6"/>
        <v>-</v>
      </c>
      <c r="W14" s="7" t="str">
        <f t="shared" si="7"/>
        <v>-</v>
      </c>
      <c r="X14" s="369">
        <v>7.84</v>
      </c>
      <c r="Y14" s="369">
        <v>4.04</v>
      </c>
      <c r="Z14" s="10" t="str">
        <f>IF(S14=0,"",(((W14*0.001)+2.58*(SQRT(W14*0.001/S14))))*1000)</f>
        <v/>
      </c>
      <c r="AA14" s="2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x14ac:dyDescent="0.2">
      <c r="A15" s="425"/>
      <c r="B15" s="56" t="s">
        <v>28</v>
      </c>
      <c r="C15" s="266"/>
      <c r="D15" s="267"/>
      <c r="E15" s="267"/>
      <c r="F15" s="7" t="str">
        <f t="shared" si="0"/>
        <v>-</v>
      </c>
      <c r="G15" s="7" t="str">
        <f t="shared" si="1"/>
        <v>-</v>
      </c>
      <c r="H15" s="369">
        <v>10.96</v>
      </c>
      <c r="I15" s="369">
        <v>10.59</v>
      </c>
      <c r="J15" s="9" t="str">
        <f t="shared" si="2"/>
        <v/>
      </c>
      <c r="K15" s="288"/>
      <c r="L15" s="267"/>
      <c r="M15" s="267"/>
      <c r="N15" s="8" t="str">
        <f t="shared" si="3"/>
        <v>-</v>
      </c>
      <c r="O15" s="7" t="str">
        <f t="shared" si="4"/>
        <v>-</v>
      </c>
      <c r="P15" s="369">
        <v>4.0599999999999996</v>
      </c>
      <c r="Q15" s="369">
        <v>4.05</v>
      </c>
      <c r="R15" s="10" t="str">
        <f t="shared" si="5"/>
        <v/>
      </c>
      <c r="S15" s="288"/>
      <c r="T15" s="267"/>
      <c r="U15" s="267"/>
      <c r="V15" s="8" t="str">
        <f t="shared" si="6"/>
        <v>-</v>
      </c>
      <c r="W15" s="7" t="str">
        <f t="shared" si="7"/>
        <v>-</v>
      </c>
      <c r="X15" s="369">
        <v>7.84</v>
      </c>
      <c r="Y15" s="369">
        <v>4.04</v>
      </c>
      <c r="Z15" s="10" t="str">
        <f>IF(S15=0,"",(((W15*0.001)+2.58*(SQRT(W15*0.001/S15))))*1000)</f>
        <v/>
      </c>
      <c r="AA15" s="2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x14ac:dyDescent="0.2">
      <c r="A16" s="425"/>
      <c r="B16" s="56" t="s">
        <v>29</v>
      </c>
      <c r="C16" s="266"/>
      <c r="D16" s="267"/>
      <c r="E16" s="267"/>
      <c r="F16" s="7" t="str">
        <f t="shared" si="0"/>
        <v>-</v>
      </c>
      <c r="G16" s="7" t="str">
        <f t="shared" si="1"/>
        <v>-</v>
      </c>
      <c r="H16" s="369">
        <v>10.96</v>
      </c>
      <c r="I16" s="369">
        <v>10.59</v>
      </c>
      <c r="J16" s="9" t="str">
        <f t="shared" si="2"/>
        <v/>
      </c>
      <c r="K16" s="288"/>
      <c r="L16" s="267"/>
      <c r="M16" s="267"/>
      <c r="N16" s="8" t="str">
        <f t="shared" si="3"/>
        <v>-</v>
      </c>
      <c r="O16" s="7" t="str">
        <f t="shared" si="4"/>
        <v>-</v>
      </c>
      <c r="P16" s="369">
        <v>4.0599999999999996</v>
      </c>
      <c r="Q16" s="369">
        <v>4.05</v>
      </c>
      <c r="R16" s="10" t="str">
        <f t="shared" si="5"/>
        <v/>
      </c>
      <c r="S16" s="288"/>
      <c r="T16" s="267"/>
      <c r="U16" s="267"/>
      <c r="V16" s="8" t="str">
        <f t="shared" si="6"/>
        <v>-</v>
      </c>
      <c r="W16" s="7" t="str">
        <f t="shared" si="7"/>
        <v>-</v>
      </c>
      <c r="X16" s="369">
        <v>7.84</v>
      </c>
      <c r="Y16" s="369">
        <v>4.04</v>
      </c>
      <c r="Z16" s="10" t="str">
        <f>IF(S16=0,"",(((W16*0.001)+2.58*(SQRT(W16*0.001/S16))))*1000)</f>
        <v/>
      </c>
      <c r="AA16" s="23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425"/>
      <c r="B17" s="56" t="s">
        <v>30</v>
      </c>
      <c r="C17" s="266"/>
      <c r="D17" s="267"/>
      <c r="E17" s="267"/>
      <c r="F17" s="7" t="str">
        <f t="shared" si="0"/>
        <v>-</v>
      </c>
      <c r="G17" s="7" t="str">
        <f t="shared" si="1"/>
        <v>-</v>
      </c>
      <c r="H17" s="369">
        <v>10.96</v>
      </c>
      <c r="I17" s="369">
        <v>10.59</v>
      </c>
      <c r="J17" s="9" t="str">
        <f t="shared" si="2"/>
        <v/>
      </c>
      <c r="K17" s="288"/>
      <c r="L17" s="267"/>
      <c r="M17" s="267"/>
      <c r="N17" s="8" t="str">
        <f t="shared" si="3"/>
        <v>-</v>
      </c>
      <c r="O17" s="7" t="str">
        <f t="shared" si="4"/>
        <v>-</v>
      </c>
      <c r="P17" s="369">
        <v>4.0599999999999996</v>
      </c>
      <c r="Q17" s="369">
        <v>4.05</v>
      </c>
      <c r="R17" s="10" t="str">
        <f t="shared" si="5"/>
        <v/>
      </c>
      <c r="S17" s="288"/>
      <c r="T17" s="267"/>
      <c r="U17" s="267"/>
      <c r="V17" s="8" t="str">
        <f t="shared" si="6"/>
        <v>-</v>
      </c>
      <c r="W17" s="7" t="str">
        <f t="shared" si="7"/>
        <v>-</v>
      </c>
      <c r="X17" s="369">
        <v>7.84</v>
      </c>
      <c r="Y17" s="369">
        <v>4.04</v>
      </c>
      <c r="Z17" s="10" t="str">
        <f t="shared" si="8"/>
        <v/>
      </c>
      <c r="AA17" s="23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x14ac:dyDescent="0.2">
      <c r="A18" s="425"/>
      <c r="B18" s="56" t="s">
        <v>31</v>
      </c>
      <c r="C18" s="266"/>
      <c r="D18" s="267"/>
      <c r="E18" s="267"/>
      <c r="F18" s="7" t="str">
        <f t="shared" si="0"/>
        <v>-</v>
      </c>
      <c r="G18" s="7" t="str">
        <f t="shared" si="1"/>
        <v>-</v>
      </c>
      <c r="H18" s="369">
        <v>10.96</v>
      </c>
      <c r="I18" s="369">
        <v>10.59</v>
      </c>
      <c r="J18" s="9" t="str">
        <f t="shared" si="2"/>
        <v/>
      </c>
      <c r="K18" s="288"/>
      <c r="L18" s="267"/>
      <c r="M18" s="267"/>
      <c r="N18" s="8" t="str">
        <f t="shared" si="3"/>
        <v>-</v>
      </c>
      <c r="O18" s="7" t="str">
        <f t="shared" si="4"/>
        <v>-</v>
      </c>
      <c r="P18" s="369">
        <v>4.0599999999999996</v>
      </c>
      <c r="Q18" s="369">
        <v>4.05</v>
      </c>
      <c r="R18" s="10" t="str">
        <f t="shared" si="5"/>
        <v/>
      </c>
      <c r="S18" s="288"/>
      <c r="T18" s="267"/>
      <c r="U18" s="267"/>
      <c r="V18" s="8" t="str">
        <f t="shared" si="6"/>
        <v>-</v>
      </c>
      <c r="W18" s="7" t="str">
        <f t="shared" si="7"/>
        <v>-</v>
      </c>
      <c r="X18" s="369">
        <v>7.84</v>
      </c>
      <c r="Y18" s="369">
        <v>4.04</v>
      </c>
      <c r="Z18" s="10" t="str">
        <f t="shared" si="8"/>
        <v/>
      </c>
      <c r="AA18" s="2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3.5" thickBot="1" x14ac:dyDescent="0.25">
      <c r="A19" s="425"/>
      <c r="B19" s="63" t="s">
        <v>32</v>
      </c>
      <c r="C19" s="268"/>
      <c r="D19" s="269"/>
      <c r="E19" s="269"/>
      <c r="F19" s="43" t="str">
        <f t="shared" si="0"/>
        <v>-</v>
      </c>
      <c r="G19" s="43" t="str">
        <f t="shared" si="1"/>
        <v>-</v>
      </c>
      <c r="H19" s="369">
        <v>10.96</v>
      </c>
      <c r="I19" s="369">
        <v>10.59</v>
      </c>
      <c r="J19" s="125" t="str">
        <f t="shared" si="2"/>
        <v/>
      </c>
      <c r="K19" s="289"/>
      <c r="L19" s="269"/>
      <c r="M19" s="269"/>
      <c r="N19" s="42" t="str">
        <f t="shared" si="3"/>
        <v>-</v>
      </c>
      <c r="O19" s="43" t="str">
        <f t="shared" si="4"/>
        <v>-</v>
      </c>
      <c r="P19" s="369">
        <v>4.0599999999999996</v>
      </c>
      <c r="Q19" s="369">
        <v>4.05</v>
      </c>
      <c r="R19" s="102" t="str">
        <f t="shared" si="5"/>
        <v/>
      </c>
      <c r="S19" s="289"/>
      <c r="T19" s="269"/>
      <c r="U19" s="269"/>
      <c r="V19" s="42" t="str">
        <f t="shared" si="6"/>
        <v>-</v>
      </c>
      <c r="W19" s="43" t="str">
        <f t="shared" si="7"/>
        <v>-</v>
      </c>
      <c r="X19" s="369">
        <v>7.84</v>
      </c>
      <c r="Y19" s="369">
        <v>4.04</v>
      </c>
      <c r="Z19" s="102" t="str">
        <f t="shared" si="8"/>
        <v/>
      </c>
      <c r="AA19" s="23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271">
        <f>SUM(E8:E19)</f>
        <v>0</v>
      </c>
      <c r="F20" s="86" t="str">
        <f t="shared" si="0"/>
        <v>-</v>
      </c>
      <c r="G20" s="86" t="str">
        <f t="shared" si="1"/>
        <v>-</v>
      </c>
      <c r="H20" s="369">
        <v>10.96</v>
      </c>
      <c r="I20" s="369">
        <v>10.59</v>
      </c>
      <c r="J20" s="141" t="str">
        <f t="shared" si="2"/>
        <v/>
      </c>
      <c r="K20" s="290">
        <f>SUM(K8:K19)</f>
        <v>0</v>
      </c>
      <c r="L20" s="275">
        <f>SUM(L8:L19)</f>
        <v>0</v>
      </c>
      <c r="M20" s="275">
        <f>SUM(M8:M19)</f>
        <v>0</v>
      </c>
      <c r="N20" s="142" t="str">
        <f t="shared" si="3"/>
        <v>-</v>
      </c>
      <c r="O20" s="86" t="str">
        <f t="shared" si="4"/>
        <v>-</v>
      </c>
      <c r="P20" s="369">
        <v>4.0599999999999996</v>
      </c>
      <c r="Q20" s="369">
        <v>4.05</v>
      </c>
      <c r="R20" s="143" t="str">
        <f t="shared" si="5"/>
        <v/>
      </c>
      <c r="S20" s="290">
        <f>SUM(S8:S19)</f>
        <v>0</v>
      </c>
      <c r="T20" s="275">
        <f>SUM(T8:T19)</f>
        <v>0</v>
      </c>
      <c r="U20" s="275">
        <f>SUM(U8:U19)</f>
        <v>0</v>
      </c>
      <c r="V20" s="142" t="str">
        <f t="shared" si="6"/>
        <v>-</v>
      </c>
      <c r="W20" s="86" t="str">
        <f t="shared" si="7"/>
        <v>-</v>
      </c>
      <c r="X20" s="369">
        <v>7.84</v>
      </c>
      <c r="Y20" s="369">
        <v>4.04</v>
      </c>
      <c r="Z20" s="143" t="str">
        <f t="shared" si="8"/>
        <v/>
      </c>
      <c r="AA20" s="2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ht="12.75" customHeight="1" thickTop="1" x14ac:dyDescent="0.2">
      <c r="A21" s="424">
        <v>2006</v>
      </c>
      <c r="B21" s="55" t="s">
        <v>21</v>
      </c>
      <c r="C21" s="272"/>
      <c r="D21" s="273"/>
      <c r="E21" s="273"/>
      <c r="F21" s="13" t="str">
        <f t="shared" si="0"/>
        <v>-</v>
      </c>
      <c r="G21" s="13" t="str">
        <f t="shared" si="1"/>
        <v>-</v>
      </c>
      <c r="H21" s="369">
        <v>10.96</v>
      </c>
      <c r="I21" s="369">
        <v>10.59</v>
      </c>
      <c r="J21" s="30" t="str">
        <f t="shared" si="2"/>
        <v/>
      </c>
      <c r="K21" s="291"/>
      <c r="L21" s="273"/>
      <c r="M21" s="273"/>
      <c r="N21" s="15" t="str">
        <f t="shared" si="3"/>
        <v>-</v>
      </c>
      <c r="O21" s="13" t="str">
        <f t="shared" si="4"/>
        <v>-</v>
      </c>
      <c r="P21" s="369">
        <v>4.0599999999999996</v>
      </c>
      <c r="Q21" s="369">
        <v>4.05</v>
      </c>
      <c r="R21" s="14" t="str">
        <f t="shared" si="5"/>
        <v/>
      </c>
      <c r="S21" s="291"/>
      <c r="T21" s="273"/>
      <c r="U21" s="273"/>
      <c r="V21" s="15" t="str">
        <f t="shared" si="6"/>
        <v>-</v>
      </c>
      <c r="W21" s="13" t="str">
        <f t="shared" si="7"/>
        <v>-</v>
      </c>
      <c r="X21" s="369">
        <v>7.84</v>
      </c>
      <c r="Y21" s="369">
        <v>4.04</v>
      </c>
      <c r="Z21" s="14" t="str">
        <f t="shared" si="8"/>
        <v/>
      </c>
      <c r="AA21" s="23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425"/>
      <c r="B22" s="56" t="s">
        <v>22</v>
      </c>
      <c r="C22" s="266"/>
      <c r="D22" s="267"/>
      <c r="E22" s="267"/>
      <c r="F22" s="7" t="str">
        <f t="shared" si="0"/>
        <v>-</v>
      </c>
      <c r="G22" s="7" t="str">
        <f t="shared" si="1"/>
        <v>-</v>
      </c>
      <c r="H22" s="369">
        <v>10.96</v>
      </c>
      <c r="I22" s="369">
        <v>10.59</v>
      </c>
      <c r="J22" s="9" t="str">
        <f t="shared" si="2"/>
        <v/>
      </c>
      <c r="K22" s="288"/>
      <c r="L22" s="267"/>
      <c r="M22" s="267"/>
      <c r="N22" s="8" t="str">
        <f t="shared" si="3"/>
        <v>-</v>
      </c>
      <c r="O22" s="7" t="str">
        <f t="shared" si="4"/>
        <v>-</v>
      </c>
      <c r="P22" s="369">
        <v>4.0599999999999996</v>
      </c>
      <c r="Q22" s="369">
        <v>4.05</v>
      </c>
      <c r="R22" s="10" t="str">
        <f t="shared" si="5"/>
        <v/>
      </c>
      <c r="S22" s="288"/>
      <c r="T22" s="267"/>
      <c r="U22" s="267"/>
      <c r="V22" s="8" t="str">
        <f t="shared" si="6"/>
        <v>-</v>
      </c>
      <c r="W22" s="7" t="str">
        <f t="shared" si="7"/>
        <v>-</v>
      </c>
      <c r="X22" s="369">
        <v>7.84</v>
      </c>
      <c r="Y22" s="369">
        <v>4.04</v>
      </c>
      <c r="Z22" s="10" t="str">
        <f t="shared" si="8"/>
        <v/>
      </c>
      <c r="AA22" s="23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425"/>
      <c r="B23" s="56" t="s">
        <v>23</v>
      </c>
      <c r="C23" s="266"/>
      <c r="D23" s="267"/>
      <c r="E23" s="267"/>
      <c r="F23" s="7" t="str">
        <f t="shared" si="0"/>
        <v>-</v>
      </c>
      <c r="G23" s="7" t="str">
        <f t="shared" si="1"/>
        <v>-</v>
      </c>
      <c r="H23" s="369">
        <v>10.96</v>
      </c>
      <c r="I23" s="369">
        <v>10.59</v>
      </c>
      <c r="J23" s="9" t="str">
        <f t="shared" si="2"/>
        <v/>
      </c>
      <c r="K23" s="288"/>
      <c r="L23" s="267"/>
      <c r="M23" s="267"/>
      <c r="N23" s="8" t="str">
        <f t="shared" si="3"/>
        <v>-</v>
      </c>
      <c r="O23" s="7" t="str">
        <f t="shared" si="4"/>
        <v>-</v>
      </c>
      <c r="P23" s="369">
        <v>4.0599999999999996</v>
      </c>
      <c r="Q23" s="369">
        <v>4.05</v>
      </c>
      <c r="R23" s="10" t="str">
        <f t="shared" si="5"/>
        <v/>
      </c>
      <c r="S23" s="288"/>
      <c r="T23" s="267"/>
      <c r="U23" s="267"/>
      <c r="V23" s="8" t="str">
        <f t="shared" si="6"/>
        <v>-</v>
      </c>
      <c r="W23" s="7" t="str">
        <f t="shared" si="7"/>
        <v>-</v>
      </c>
      <c r="X23" s="369">
        <v>7.84</v>
      </c>
      <c r="Y23" s="369">
        <v>4.04</v>
      </c>
      <c r="Z23" s="10" t="str">
        <f t="shared" si="8"/>
        <v/>
      </c>
      <c r="AA23" s="23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425"/>
      <c r="B24" s="56" t="s">
        <v>24</v>
      </c>
      <c r="C24" s="266"/>
      <c r="D24" s="267"/>
      <c r="E24" s="267"/>
      <c r="F24" s="7" t="str">
        <f t="shared" si="0"/>
        <v>-</v>
      </c>
      <c r="G24" s="7" t="str">
        <f t="shared" si="1"/>
        <v>-</v>
      </c>
      <c r="H24" s="369">
        <v>10.96</v>
      </c>
      <c r="I24" s="369">
        <v>10.59</v>
      </c>
      <c r="J24" s="9" t="str">
        <f t="shared" si="2"/>
        <v/>
      </c>
      <c r="K24" s="288"/>
      <c r="L24" s="267"/>
      <c r="M24" s="267"/>
      <c r="N24" s="8" t="str">
        <f t="shared" si="3"/>
        <v>-</v>
      </c>
      <c r="O24" s="7" t="str">
        <f t="shared" si="4"/>
        <v>-</v>
      </c>
      <c r="P24" s="369">
        <v>4.0599999999999996</v>
      </c>
      <c r="Q24" s="369">
        <v>4.05</v>
      </c>
      <c r="R24" s="10" t="str">
        <f t="shared" si="5"/>
        <v/>
      </c>
      <c r="S24" s="288"/>
      <c r="T24" s="267"/>
      <c r="U24" s="267"/>
      <c r="V24" s="8" t="str">
        <f t="shared" si="6"/>
        <v>-</v>
      </c>
      <c r="W24" s="7" t="str">
        <f t="shared" si="7"/>
        <v>-</v>
      </c>
      <c r="X24" s="369">
        <v>7.84</v>
      </c>
      <c r="Y24" s="369">
        <v>4.04</v>
      </c>
      <c r="Z24" s="10" t="str">
        <f t="shared" si="8"/>
        <v/>
      </c>
      <c r="AA24" s="23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425"/>
      <c r="B25" s="56" t="s">
        <v>25</v>
      </c>
      <c r="C25" s="266"/>
      <c r="D25" s="267"/>
      <c r="E25" s="267"/>
      <c r="F25" s="7" t="str">
        <f t="shared" si="0"/>
        <v>-</v>
      </c>
      <c r="G25" s="7" t="str">
        <f t="shared" si="1"/>
        <v>-</v>
      </c>
      <c r="H25" s="369">
        <v>10.96</v>
      </c>
      <c r="I25" s="369">
        <v>10.59</v>
      </c>
      <c r="J25" s="9" t="str">
        <f t="shared" si="2"/>
        <v/>
      </c>
      <c r="K25" s="288"/>
      <c r="L25" s="267"/>
      <c r="M25" s="267"/>
      <c r="N25" s="8" t="str">
        <f t="shared" si="3"/>
        <v>-</v>
      </c>
      <c r="O25" s="7" t="str">
        <f t="shared" si="4"/>
        <v>-</v>
      </c>
      <c r="P25" s="369">
        <v>4.0599999999999996</v>
      </c>
      <c r="Q25" s="369">
        <v>4.05</v>
      </c>
      <c r="R25" s="10" t="str">
        <f t="shared" si="5"/>
        <v/>
      </c>
      <c r="S25" s="288"/>
      <c r="T25" s="267"/>
      <c r="U25" s="267"/>
      <c r="V25" s="8" t="str">
        <f t="shared" si="6"/>
        <v>-</v>
      </c>
      <c r="W25" s="7" t="str">
        <f t="shared" si="7"/>
        <v>-</v>
      </c>
      <c r="X25" s="369">
        <v>7.84</v>
      </c>
      <c r="Y25" s="369">
        <v>4.04</v>
      </c>
      <c r="Z25" s="10" t="str">
        <f t="shared" si="8"/>
        <v/>
      </c>
      <c r="AA25" s="23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425"/>
      <c r="B26" s="56" t="s">
        <v>26</v>
      </c>
      <c r="C26" s="266"/>
      <c r="D26" s="267"/>
      <c r="E26" s="267"/>
      <c r="F26" s="7" t="str">
        <f t="shared" si="0"/>
        <v>-</v>
      </c>
      <c r="G26" s="7" t="str">
        <f t="shared" si="1"/>
        <v>-</v>
      </c>
      <c r="H26" s="369">
        <v>10.96</v>
      </c>
      <c r="I26" s="369">
        <v>10.59</v>
      </c>
      <c r="J26" s="9" t="str">
        <f t="shared" si="2"/>
        <v/>
      </c>
      <c r="K26" s="288"/>
      <c r="L26" s="267"/>
      <c r="M26" s="267"/>
      <c r="N26" s="8" t="str">
        <f t="shared" si="3"/>
        <v>-</v>
      </c>
      <c r="O26" s="7" t="str">
        <f t="shared" si="4"/>
        <v>-</v>
      </c>
      <c r="P26" s="369">
        <v>4.0599999999999996</v>
      </c>
      <c r="Q26" s="369">
        <v>4.05</v>
      </c>
      <c r="R26" s="10" t="str">
        <f t="shared" si="5"/>
        <v/>
      </c>
      <c r="S26" s="288"/>
      <c r="T26" s="267"/>
      <c r="U26" s="267"/>
      <c r="V26" s="8" t="str">
        <f t="shared" si="6"/>
        <v>-</v>
      </c>
      <c r="W26" s="7" t="str">
        <f t="shared" si="7"/>
        <v>-</v>
      </c>
      <c r="X26" s="369">
        <v>7.84</v>
      </c>
      <c r="Y26" s="369">
        <v>4.04</v>
      </c>
      <c r="Z26" s="10" t="str">
        <f t="shared" si="8"/>
        <v/>
      </c>
      <c r="AA26" s="23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x14ac:dyDescent="0.2">
      <c r="A27" s="425"/>
      <c r="B27" s="56" t="s">
        <v>27</v>
      </c>
      <c r="C27" s="266"/>
      <c r="D27" s="267"/>
      <c r="E27" s="267"/>
      <c r="F27" s="7" t="str">
        <f t="shared" si="0"/>
        <v>-</v>
      </c>
      <c r="G27" s="7" t="str">
        <f t="shared" si="1"/>
        <v>-</v>
      </c>
      <c r="H27" s="369">
        <v>10.96</v>
      </c>
      <c r="I27" s="369">
        <v>10.59</v>
      </c>
      <c r="J27" s="9" t="str">
        <f t="shared" si="2"/>
        <v/>
      </c>
      <c r="K27" s="288"/>
      <c r="L27" s="267"/>
      <c r="M27" s="267"/>
      <c r="N27" s="8" t="str">
        <f t="shared" si="3"/>
        <v>-</v>
      </c>
      <c r="O27" s="7" t="str">
        <f t="shared" si="4"/>
        <v>-</v>
      </c>
      <c r="P27" s="369">
        <v>4.0599999999999996</v>
      </c>
      <c r="Q27" s="369">
        <v>4.05</v>
      </c>
      <c r="R27" s="10" t="str">
        <f t="shared" si="5"/>
        <v/>
      </c>
      <c r="S27" s="288"/>
      <c r="T27" s="267"/>
      <c r="U27" s="267"/>
      <c r="V27" s="8" t="str">
        <f t="shared" si="6"/>
        <v>-</v>
      </c>
      <c r="W27" s="7" t="str">
        <f t="shared" si="7"/>
        <v>-</v>
      </c>
      <c r="X27" s="369">
        <v>7.84</v>
      </c>
      <c r="Y27" s="369">
        <v>4.04</v>
      </c>
      <c r="Z27" s="10" t="str">
        <f t="shared" si="8"/>
        <v/>
      </c>
      <c r="AA27" s="23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425"/>
      <c r="B28" s="56" t="s">
        <v>28</v>
      </c>
      <c r="C28" s="266"/>
      <c r="D28" s="267"/>
      <c r="E28" s="267"/>
      <c r="F28" s="7" t="str">
        <f t="shared" si="0"/>
        <v>-</v>
      </c>
      <c r="G28" s="7" t="str">
        <f t="shared" si="1"/>
        <v>-</v>
      </c>
      <c r="H28" s="369">
        <v>10.96</v>
      </c>
      <c r="I28" s="369">
        <v>10.59</v>
      </c>
      <c r="J28" s="9" t="str">
        <f t="shared" si="2"/>
        <v/>
      </c>
      <c r="K28" s="288"/>
      <c r="L28" s="267"/>
      <c r="M28" s="267"/>
      <c r="N28" s="8" t="str">
        <f t="shared" si="3"/>
        <v>-</v>
      </c>
      <c r="O28" s="7" t="str">
        <f t="shared" si="4"/>
        <v>-</v>
      </c>
      <c r="P28" s="369">
        <v>4.0599999999999996</v>
      </c>
      <c r="Q28" s="369">
        <v>4.05</v>
      </c>
      <c r="R28" s="10" t="str">
        <f t="shared" si="5"/>
        <v/>
      </c>
      <c r="S28" s="288"/>
      <c r="T28" s="267"/>
      <c r="U28" s="267"/>
      <c r="V28" s="8" t="str">
        <f t="shared" si="6"/>
        <v>-</v>
      </c>
      <c r="W28" s="7" t="str">
        <f t="shared" si="7"/>
        <v>-</v>
      </c>
      <c r="X28" s="369">
        <v>7.84</v>
      </c>
      <c r="Y28" s="369">
        <v>4.04</v>
      </c>
      <c r="Z28" s="10" t="str">
        <f t="shared" si="8"/>
        <v/>
      </c>
      <c r="AA28" s="23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425"/>
      <c r="B29" s="56" t="s">
        <v>29</v>
      </c>
      <c r="C29" s="266"/>
      <c r="D29" s="267"/>
      <c r="E29" s="267"/>
      <c r="F29" s="7" t="str">
        <f t="shared" si="0"/>
        <v>-</v>
      </c>
      <c r="G29" s="7" t="str">
        <f t="shared" si="1"/>
        <v>-</v>
      </c>
      <c r="H29" s="369">
        <v>10.96</v>
      </c>
      <c r="I29" s="369">
        <v>10.59</v>
      </c>
      <c r="J29" s="9" t="str">
        <f t="shared" si="2"/>
        <v/>
      </c>
      <c r="K29" s="288"/>
      <c r="L29" s="267"/>
      <c r="M29" s="267"/>
      <c r="N29" s="8" t="str">
        <f t="shared" si="3"/>
        <v>-</v>
      </c>
      <c r="O29" s="7" t="str">
        <f t="shared" si="4"/>
        <v>-</v>
      </c>
      <c r="P29" s="369">
        <v>4.0599999999999996</v>
      </c>
      <c r="Q29" s="369">
        <v>4.05</v>
      </c>
      <c r="R29" s="10" t="str">
        <f t="shared" si="5"/>
        <v/>
      </c>
      <c r="S29" s="288"/>
      <c r="T29" s="267"/>
      <c r="U29" s="267"/>
      <c r="V29" s="8" t="str">
        <f t="shared" si="6"/>
        <v>-</v>
      </c>
      <c r="W29" s="7" t="str">
        <f t="shared" si="7"/>
        <v>-</v>
      </c>
      <c r="X29" s="369">
        <v>7.84</v>
      </c>
      <c r="Y29" s="369">
        <v>4.04</v>
      </c>
      <c r="Z29" s="10" t="str">
        <f t="shared" si="8"/>
        <v/>
      </c>
      <c r="AA29" s="23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x14ac:dyDescent="0.2">
      <c r="A30" s="425"/>
      <c r="B30" s="56" t="s">
        <v>30</v>
      </c>
      <c r="C30" s="266"/>
      <c r="D30" s="267"/>
      <c r="E30" s="267"/>
      <c r="F30" s="7" t="str">
        <f t="shared" si="0"/>
        <v>-</v>
      </c>
      <c r="G30" s="7" t="str">
        <f t="shared" si="1"/>
        <v>-</v>
      </c>
      <c r="H30" s="369">
        <v>10.96</v>
      </c>
      <c r="I30" s="369">
        <v>10.59</v>
      </c>
      <c r="J30" s="9" t="str">
        <f t="shared" si="2"/>
        <v/>
      </c>
      <c r="K30" s="288"/>
      <c r="L30" s="267"/>
      <c r="M30" s="267"/>
      <c r="N30" s="8" t="str">
        <f t="shared" si="3"/>
        <v>-</v>
      </c>
      <c r="O30" s="7" t="str">
        <f t="shared" si="4"/>
        <v>-</v>
      </c>
      <c r="P30" s="369">
        <v>4.0599999999999996</v>
      </c>
      <c r="Q30" s="369">
        <v>4.05</v>
      </c>
      <c r="R30" s="10" t="str">
        <f t="shared" si="5"/>
        <v/>
      </c>
      <c r="S30" s="288"/>
      <c r="T30" s="267"/>
      <c r="U30" s="267"/>
      <c r="V30" s="8" t="str">
        <f t="shared" si="6"/>
        <v>-</v>
      </c>
      <c r="W30" s="7" t="str">
        <f t="shared" si="7"/>
        <v>-</v>
      </c>
      <c r="X30" s="369">
        <v>7.84</v>
      </c>
      <c r="Y30" s="369">
        <v>4.04</v>
      </c>
      <c r="Z30" s="10" t="str">
        <f t="shared" si="8"/>
        <v/>
      </c>
      <c r="AA30" s="2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425"/>
      <c r="B31" s="56" t="s">
        <v>31</v>
      </c>
      <c r="C31" s="266"/>
      <c r="D31" s="267"/>
      <c r="E31" s="267"/>
      <c r="F31" s="7" t="str">
        <f t="shared" si="0"/>
        <v>-</v>
      </c>
      <c r="G31" s="7" t="str">
        <f t="shared" si="1"/>
        <v>-</v>
      </c>
      <c r="H31" s="369">
        <v>10.96</v>
      </c>
      <c r="I31" s="369">
        <v>10.59</v>
      </c>
      <c r="J31" s="9" t="str">
        <f t="shared" si="2"/>
        <v/>
      </c>
      <c r="K31" s="288"/>
      <c r="L31" s="267"/>
      <c r="M31" s="267"/>
      <c r="N31" s="8" t="str">
        <f t="shared" si="3"/>
        <v>-</v>
      </c>
      <c r="O31" s="7" t="str">
        <f t="shared" si="4"/>
        <v>-</v>
      </c>
      <c r="P31" s="369">
        <v>4.0599999999999996</v>
      </c>
      <c r="Q31" s="369">
        <v>4.05</v>
      </c>
      <c r="R31" s="10" t="str">
        <f t="shared" si="5"/>
        <v/>
      </c>
      <c r="S31" s="288"/>
      <c r="T31" s="267"/>
      <c r="U31" s="267"/>
      <c r="V31" s="8" t="str">
        <f t="shared" si="6"/>
        <v>-</v>
      </c>
      <c r="W31" s="7" t="str">
        <f t="shared" si="7"/>
        <v>-</v>
      </c>
      <c r="X31" s="369">
        <v>7.84</v>
      </c>
      <c r="Y31" s="369">
        <v>4.04</v>
      </c>
      <c r="Z31" s="10" t="str">
        <f t="shared" si="8"/>
        <v/>
      </c>
      <c r="AA31" s="23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13.5" thickBot="1" x14ac:dyDescent="0.25">
      <c r="A32" s="425"/>
      <c r="B32" s="63" t="s">
        <v>32</v>
      </c>
      <c r="C32" s="268"/>
      <c r="D32" s="269"/>
      <c r="E32" s="269"/>
      <c r="F32" s="43" t="str">
        <f t="shared" si="0"/>
        <v>-</v>
      </c>
      <c r="G32" s="43" t="str">
        <f t="shared" si="1"/>
        <v>-</v>
      </c>
      <c r="H32" s="369">
        <v>10.96</v>
      </c>
      <c r="I32" s="369">
        <v>10.59</v>
      </c>
      <c r="J32" s="125" t="str">
        <f t="shared" si="2"/>
        <v/>
      </c>
      <c r="K32" s="289"/>
      <c r="L32" s="269"/>
      <c r="M32" s="269"/>
      <c r="N32" s="42" t="str">
        <f t="shared" si="3"/>
        <v>-</v>
      </c>
      <c r="O32" s="43" t="str">
        <f t="shared" si="4"/>
        <v>-</v>
      </c>
      <c r="P32" s="369">
        <v>4.0599999999999996</v>
      </c>
      <c r="Q32" s="369">
        <v>4.05</v>
      </c>
      <c r="R32" s="102" t="str">
        <f t="shared" si="5"/>
        <v/>
      </c>
      <c r="S32" s="289"/>
      <c r="T32" s="269"/>
      <c r="U32" s="269"/>
      <c r="V32" s="42" t="str">
        <f t="shared" si="6"/>
        <v>-</v>
      </c>
      <c r="W32" s="43" t="str">
        <f t="shared" si="7"/>
        <v>-</v>
      </c>
      <c r="X32" s="369">
        <v>7.84</v>
      </c>
      <c r="Y32" s="369">
        <v>4.04</v>
      </c>
      <c r="Z32" s="102" t="str">
        <f t="shared" si="8"/>
        <v/>
      </c>
      <c r="AA32" s="23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275">
        <f>SUM(E21:E32)</f>
        <v>0</v>
      </c>
      <c r="F33" s="86" t="str">
        <f t="shared" si="0"/>
        <v>-</v>
      </c>
      <c r="G33" s="86" t="str">
        <f t="shared" si="1"/>
        <v>-</v>
      </c>
      <c r="H33" s="369">
        <v>10.96</v>
      </c>
      <c r="I33" s="369">
        <v>10.59</v>
      </c>
      <c r="J33" s="141" t="str">
        <f t="shared" si="2"/>
        <v/>
      </c>
      <c r="K33" s="290">
        <f>SUM(K21:K32)</f>
        <v>0</v>
      </c>
      <c r="L33" s="275">
        <f>SUM(L21:L32)</f>
        <v>0</v>
      </c>
      <c r="M33" s="275">
        <f>SUM(M21:M32)</f>
        <v>0</v>
      </c>
      <c r="N33" s="142" t="str">
        <f t="shared" si="3"/>
        <v>-</v>
      </c>
      <c r="O33" s="86" t="str">
        <f t="shared" si="4"/>
        <v>-</v>
      </c>
      <c r="P33" s="369">
        <v>4.0599999999999996</v>
      </c>
      <c r="Q33" s="369">
        <v>4.05</v>
      </c>
      <c r="R33" s="143" t="str">
        <f t="shared" si="5"/>
        <v/>
      </c>
      <c r="S33" s="290">
        <f>SUM(S21:S32)</f>
        <v>0</v>
      </c>
      <c r="T33" s="275">
        <f>SUM(T21:T32)</f>
        <v>0</v>
      </c>
      <c r="U33" s="275">
        <f>SUM(U21:U32)</f>
        <v>0</v>
      </c>
      <c r="V33" s="142" t="str">
        <f t="shared" si="6"/>
        <v>-</v>
      </c>
      <c r="W33" s="86" t="str">
        <f t="shared" si="7"/>
        <v>-</v>
      </c>
      <c r="X33" s="369">
        <v>7.84</v>
      </c>
      <c r="Y33" s="369">
        <v>4.04</v>
      </c>
      <c r="Z33" s="143" t="str">
        <f t="shared" si="8"/>
        <v/>
      </c>
      <c r="AA33" s="24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2.75" customHeight="1" thickTop="1" x14ac:dyDescent="0.2">
      <c r="A34" s="427">
        <v>2007</v>
      </c>
      <c r="B34" s="55" t="s">
        <v>21</v>
      </c>
      <c r="C34" s="272"/>
      <c r="D34" s="273"/>
      <c r="E34" s="273"/>
      <c r="F34" s="13" t="str">
        <f t="shared" si="0"/>
        <v>-</v>
      </c>
      <c r="G34" s="13" t="str">
        <f t="shared" si="1"/>
        <v>-</v>
      </c>
      <c r="H34" s="369">
        <v>10.96</v>
      </c>
      <c r="I34" s="369">
        <v>10.59</v>
      </c>
      <c r="J34" s="30" t="str">
        <f t="shared" si="2"/>
        <v/>
      </c>
      <c r="K34" s="291"/>
      <c r="L34" s="273"/>
      <c r="M34" s="273"/>
      <c r="N34" s="15" t="str">
        <f t="shared" si="3"/>
        <v>-</v>
      </c>
      <c r="O34" s="13" t="str">
        <f t="shared" si="4"/>
        <v>-</v>
      </c>
      <c r="P34" s="369">
        <v>4.0599999999999996</v>
      </c>
      <c r="Q34" s="369">
        <v>4.05</v>
      </c>
      <c r="R34" s="14" t="str">
        <f t="shared" si="5"/>
        <v/>
      </c>
      <c r="S34" s="291"/>
      <c r="T34" s="273"/>
      <c r="U34" s="273"/>
      <c r="V34" s="15" t="str">
        <f t="shared" si="6"/>
        <v>-</v>
      </c>
      <c r="W34" s="13" t="str">
        <f t="shared" si="7"/>
        <v>-</v>
      </c>
      <c r="X34" s="369">
        <v>7.84</v>
      </c>
      <c r="Y34" s="369">
        <v>4.04</v>
      </c>
      <c r="Z34" s="14" t="str">
        <f t="shared" si="8"/>
        <v/>
      </c>
      <c r="AA34" s="23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x14ac:dyDescent="0.2">
      <c r="A35" s="428"/>
      <c r="B35" s="56" t="s">
        <v>22</v>
      </c>
      <c r="C35" s="266"/>
      <c r="D35" s="267"/>
      <c r="E35" s="267"/>
      <c r="F35" s="7" t="str">
        <f t="shared" si="0"/>
        <v>-</v>
      </c>
      <c r="G35" s="7" t="str">
        <f t="shared" si="1"/>
        <v>-</v>
      </c>
      <c r="H35" s="369">
        <v>10.96</v>
      </c>
      <c r="I35" s="369">
        <v>10.59</v>
      </c>
      <c r="J35" s="9" t="str">
        <f t="shared" si="2"/>
        <v/>
      </c>
      <c r="K35" s="288"/>
      <c r="L35" s="267"/>
      <c r="M35" s="267"/>
      <c r="N35" s="8" t="str">
        <f t="shared" si="3"/>
        <v>-</v>
      </c>
      <c r="O35" s="7" t="str">
        <f t="shared" si="4"/>
        <v>-</v>
      </c>
      <c r="P35" s="369">
        <v>4.0599999999999996</v>
      </c>
      <c r="Q35" s="369">
        <v>4.05</v>
      </c>
      <c r="R35" s="10" t="str">
        <f t="shared" si="5"/>
        <v/>
      </c>
      <c r="S35" s="288"/>
      <c r="T35" s="267"/>
      <c r="U35" s="267"/>
      <c r="V35" s="8" t="str">
        <f t="shared" si="6"/>
        <v>-</v>
      </c>
      <c r="W35" s="7" t="str">
        <f t="shared" si="7"/>
        <v>-</v>
      </c>
      <c r="X35" s="369">
        <v>7.84</v>
      </c>
      <c r="Y35" s="369">
        <v>4.04</v>
      </c>
      <c r="Z35" s="10" t="str">
        <f t="shared" si="8"/>
        <v/>
      </c>
      <c r="AA35" s="23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x14ac:dyDescent="0.2">
      <c r="A36" s="428"/>
      <c r="B36" s="56" t="s">
        <v>23</v>
      </c>
      <c r="C36" s="266"/>
      <c r="D36" s="267"/>
      <c r="E36" s="267"/>
      <c r="F36" s="7" t="str">
        <f t="shared" si="0"/>
        <v>-</v>
      </c>
      <c r="G36" s="7" t="str">
        <f t="shared" si="1"/>
        <v>-</v>
      </c>
      <c r="H36" s="369">
        <v>10.96</v>
      </c>
      <c r="I36" s="369">
        <v>10.59</v>
      </c>
      <c r="J36" s="9" t="str">
        <f t="shared" si="2"/>
        <v/>
      </c>
      <c r="K36" s="288"/>
      <c r="L36" s="267"/>
      <c r="M36" s="267"/>
      <c r="N36" s="8" t="str">
        <f t="shared" si="3"/>
        <v>-</v>
      </c>
      <c r="O36" s="7" t="str">
        <f t="shared" si="4"/>
        <v>-</v>
      </c>
      <c r="P36" s="369">
        <v>4.0599999999999996</v>
      </c>
      <c r="Q36" s="369">
        <v>4.05</v>
      </c>
      <c r="R36" s="10" t="str">
        <f t="shared" si="5"/>
        <v/>
      </c>
      <c r="S36" s="288"/>
      <c r="T36" s="267"/>
      <c r="U36" s="267"/>
      <c r="V36" s="8" t="str">
        <f t="shared" si="6"/>
        <v>-</v>
      </c>
      <c r="W36" s="7" t="str">
        <f t="shared" si="7"/>
        <v>-</v>
      </c>
      <c r="X36" s="369">
        <v>7.84</v>
      </c>
      <c r="Y36" s="369">
        <v>4.04</v>
      </c>
      <c r="Z36" s="10" t="str">
        <f t="shared" si="8"/>
        <v/>
      </c>
      <c r="AA36" s="23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">
      <c r="A37" s="428"/>
      <c r="B37" s="56" t="s">
        <v>24</v>
      </c>
      <c r="C37" s="266"/>
      <c r="D37" s="267"/>
      <c r="E37" s="267"/>
      <c r="F37" s="7" t="str">
        <f t="shared" si="0"/>
        <v>-</v>
      </c>
      <c r="G37" s="7" t="str">
        <f t="shared" si="1"/>
        <v>-</v>
      </c>
      <c r="H37" s="369">
        <v>10.96</v>
      </c>
      <c r="I37" s="369">
        <v>10.59</v>
      </c>
      <c r="J37" s="9" t="str">
        <f t="shared" si="2"/>
        <v/>
      </c>
      <c r="K37" s="288"/>
      <c r="L37" s="267"/>
      <c r="M37" s="267"/>
      <c r="N37" s="8" t="str">
        <f t="shared" si="3"/>
        <v>-</v>
      </c>
      <c r="O37" s="7" t="str">
        <f t="shared" si="4"/>
        <v>-</v>
      </c>
      <c r="P37" s="369">
        <v>4.0599999999999996</v>
      </c>
      <c r="Q37" s="369">
        <v>4.05</v>
      </c>
      <c r="R37" s="10" t="str">
        <f t="shared" si="5"/>
        <v/>
      </c>
      <c r="S37" s="288"/>
      <c r="T37" s="267"/>
      <c r="U37" s="267"/>
      <c r="V37" s="8" t="str">
        <f t="shared" si="6"/>
        <v>-</v>
      </c>
      <c r="W37" s="7" t="str">
        <f t="shared" si="7"/>
        <v>-</v>
      </c>
      <c r="X37" s="369">
        <v>7.84</v>
      </c>
      <c r="Y37" s="369">
        <v>4.04</v>
      </c>
      <c r="Z37" s="10" t="str">
        <f t="shared" si="8"/>
        <v/>
      </c>
      <c r="AA37" s="23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x14ac:dyDescent="0.2">
      <c r="A38" s="428"/>
      <c r="B38" s="56" t="s">
        <v>25</v>
      </c>
      <c r="C38" s="266"/>
      <c r="D38" s="267"/>
      <c r="E38" s="267"/>
      <c r="F38" s="7" t="str">
        <f t="shared" si="0"/>
        <v>-</v>
      </c>
      <c r="G38" s="7" t="str">
        <f t="shared" si="1"/>
        <v>-</v>
      </c>
      <c r="H38" s="369">
        <v>10.96</v>
      </c>
      <c r="I38" s="369">
        <v>10.59</v>
      </c>
      <c r="J38" s="9" t="str">
        <f t="shared" si="2"/>
        <v/>
      </c>
      <c r="K38" s="288"/>
      <c r="L38" s="267"/>
      <c r="M38" s="267"/>
      <c r="N38" s="8" t="str">
        <f t="shared" si="3"/>
        <v>-</v>
      </c>
      <c r="O38" s="7" t="str">
        <f t="shared" si="4"/>
        <v>-</v>
      </c>
      <c r="P38" s="369">
        <v>4.0599999999999996</v>
      </c>
      <c r="Q38" s="369">
        <v>4.05</v>
      </c>
      <c r="R38" s="10" t="str">
        <f t="shared" si="5"/>
        <v/>
      </c>
      <c r="S38" s="288"/>
      <c r="T38" s="267"/>
      <c r="U38" s="267"/>
      <c r="V38" s="8" t="str">
        <f t="shared" si="6"/>
        <v>-</v>
      </c>
      <c r="W38" s="7" t="str">
        <f t="shared" si="7"/>
        <v>-</v>
      </c>
      <c r="X38" s="369">
        <v>7.84</v>
      </c>
      <c r="Y38" s="369">
        <v>4.04</v>
      </c>
      <c r="Z38" s="10" t="str">
        <f t="shared" si="8"/>
        <v/>
      </c>
      <c r="AA38" s="2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x14ac:dyDescent="0.2">
      <c r="A39" s="428"/>
      <c r="B39" s="56" t="s">
        <v>26</v>
      </c>
      <c r="C39" s="266"/>
      <c r="D39" s="267"/>
      <c r="E39" s="267"/>
      <c r="F39" s="7" t="str">
        <f t="shared" si="0"/>
        <v>-</v>
      </c>
      <c r="G39" s="7" t="str">
        <f t="shared" si="1"/>
        <v>-</v>
      </c>
      <c r="H39" s="369">
        <v>10.96</v>
      </c>
      <c r="I39" s="369">
        <v>10.59</v>
      </c>
      <c r="J39" s="9" t="str">
        <f t="shared" si="2"/>
        <v/>
      </c>
      <c r="K39" s="288"/>
      <c r="L39" s="267"/>
      <c r="M39" s="267"/>
      <c r="N39" s="8" t="str">
        <f t="shared" si="3"/>
        <v>-</v>
      </c>
      <c r="O39" s="7" t="str">
        <f t="shared" si="4"/>
        <v>-</v>
      </c>
      <c r="P39" s="369">
        <v>4.0599999999999996</v>
      </c>
      <c r="Q39" s="369">
        <v>4.05</v>
      </c>
      <c r="R39" s="10" t="str">
        <f t="shared" si="5"/>
        <v/>
      </c>
      <c r="S39" s="288"/>
      <c r="T39" s="267"/>
      <c r="U39" s="267"/>
      <c r="V39" s="8" t="str">
        <f t="shared" si="6"/>
        <v>-</v>
      </c>
      <c r="W39" s="7" t="str">
        <f t="shared" si="7"/>
        <v>-</v>
      </c>
      <c r="X39" s="369">
        <v>7.84</v>
      </c>
      <c r="Y39" s="369">
        <v>4.04</v>
      </c>
      <c r="Z39" s="10" t="str">
        <f t="shared" si="8"/>
        <v/>
      </c>
      <c r="AA39" s="23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x14ac:dyDescent="0.2">
      <c r="A40" s="428"/>
      <c r="B40" s="56" t="s">
        <v>27</v>
      </c>
      <c r="C40" s="266"/>
      <c r="D40" s="267"/>
      <c r="E40" s="267"/>
      <c r="F40" s="7" t="str">
        <f t="shared" si="0"/>
        <v>-</v>
      </c>
      <c r="G40" s="7" t="str">
        <f t="shared" si="1"/>
        <v>-</v>
      </c>
      <c r="H40" s="369">
        <v>10.96</v>
      </c>
      <c r="I40" s="369">
        <v>10.59</v>
      </c>
      <c r="J40" s="9" t="str">
        <f t="shared" si="2"/>
        <v/>
      </c>
      <c r="K40" s="288"/>
      <c r="L40" s="267"/>
      <c r="M40" s="267"/>
      <c r="N40" s="8" t="str">
        <f t="shared" si="3"/>
        <v>-</v>
      </c>
      <c r="O40" s="7" t="str">
        <f t="shared" si="4"/>
        <v>-</v>
      </c>
      <c r="P40" s="369">
        <v>4.0599999999999996</v>
      </c>
      <c r="Q40" s="369">
        <v>4.05</v>
      </c>
      <c r="R40" s="10" t="str">
        <f t="shared" si="5"/>
        <v/>
      </c>
      <c r="S40" s="288"/>
      <c r="T40" s="267"/>
      <c r="U40" s="267"/>
      <c r="V40" s="8" t="str">
        <f t="shared" si="6"/>
        <v>-</v>
      </c>
      <c r="W40" s="7" t="str">
        <f t="shared" si="7"/>
        <v>-</v>
      </c>
      <c r="X40" s="369">
        <v>7.84</v>
      </c>
      <c r="Y40" s="369">
        <v>4.04</v>
      </c>
      <c r="Z40" s="10" t="str">
        <f t="shared" si="8"/>
        <v/>
      </c>
      <c r="AA40" s="23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x14ac:dyDescent="0.2">
      <c r="A41" s="428"/>
      <c r="B41" s="56" t="s">
        <v>28</v>
      </c>
      <c r="C41" s="266"/>
      <c r="D41" s="267"/>
      <c r="E41" s="267"/>
      <c r="F41" s="7" t="str">
        <f t="shared" si="0"/>
        <v>-</v>
      </c>
      <c r="G41" s="7" t="str">
        <f t="shared" si="1"/>
        <v>-</v>
      </c>
      <c r="H41" s="369">
        <v>10.96</v>
      </c>
      <c r="I41" s="369">
        <v>10.59</v>
      </c>
      <c r="J41" s="9" t="str">
        <f t="shared" si="2"/>
        <v/>
      </c>
      <c r="K41" s="288"/>
      <c r="L41" s="267"/>
      <c r="M41" s="267"/>
      <c r="N41" s="8" t="str">
        <f t="shared" si="3"/>
        <v>-</v>
      </c>
      <c r="O41" s="7" t="str">
        <f t="shared" si="4"/>
        <v>-</v>
      </c>
      <c r="P41" s="369">
        <v>4.0599999999999996</v>
      </c>
      <c r="Q41" s="369">
        <v>4.05</v>
      </c>
      <c r="R41" s="10" t="str">
        <f t="shared" si="5"/>
        <v/>
      </c>
      <c r="S41" s="288"/>
      <c r="T41" s="267"/>
      <c r="U41" s="267"/>
      <c r="V41" s="8" t="str">
        <f t="shared" si="6"/>
        <v>-</v>
      </c>
      <c r="W41" s="7" t="str">
        <f t="shared" si="7"/>
        <v>-</v>
      </c>
      <c r="X41" s="369">
        <v>7.84</v>
      </c>
      <c r="Y41" s="369">
        <v>4.04</v>
      </c>
      <c r="Z41" s="10" t="str">
        <f t="shared" si="8"/>
        <v/>
      </c>
      <c r="AA41" s="23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x14ac:dyDescent="0.2">
      <c r="A42" s="428"/>
      <c r="B42" s="56" t="s">
        <v>29</v>
      </c>
      <c r="C42" s="266"/>
      <c r="D42" s="267"/>
      <c r="E42" s="267"/>
      <c r="F42" s="7" t="str">
        <f t="shared" si="0"/>
        <v>-</v>
      </c>
      <c r="G42" s="7" t="str">
        <f t="shared" si="1"/>
        <v>-</v>
      </c>
      <c r="H42" s="369">
        <v>10.96</v>
      </c>
      <c r="I42" s="369">
        <v>10.59</v>
      </c>
      <c r="J42" s="9" t="str">
        <f t="shared" si="2"/>
        <v/>
      </c>
      <c r="K42" s="288"/>
      <c r="L42" s="267"/>
      <c r="M42" s="267"/>
      <c r="N42" s="8" t="str">
        <f t="shared" si="3"/>
        <v>-</v>
      </c>
      <c r="O42" s="7" t="str">
        <f t="shared" si="4"/>
        <v>-</v>
      </c>
      <c r="P42" s="369">
        <v>4.0599999999999996</v>
      </c>
      <c r="Q42" s="369">
        <v>4.05</v>
      </c>
      <c r="R42" s="10" t="str">
        <f t="shared" si="5"/>
        <v/>
      </c>
      <c r="S42" s="288"/>
      <c r="T42" s="267"/>
      <c r="U42" s="267"/>
      <c r="V42" s="8" t="str">
        <f t="shared" si="6"/>
        <v>-</v>
      </c>
      <c r="W42" s="7" t="str">
        <f t="shared" si="7"/>
        <v>-</v>
      </c>
      <c r="X42" s="369">
        <v>7.84</v>
      </c>
      <c r="Y42" s="369">
        <v>4.04</v>
      </c>
      <c r="Z42" s="10" t="str">
        <f t="shared" si="8"/>
        <v/>
      </c>
      <c r="AA42" s="23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x14ac:dyDescent="0.2">
      <c r="A43" s="428"/>
      <c r="B43" s="56" t="s">
        <v>30</v>
      </c>
      <c r="C43" s="266"/>
      <c r="D43" s="267"/>
      <c r="E43" s="267"/>
      <c r="F43" s="7" t="str">
        <f t="shared" si="0"/>
        <v>-</v>
      </c>
      <c r="G43" s="7" t="str">
        <f t="shared" si="1"/>
        <v>-</v>
      </c>
      <c r="H43" s="369">
        <v>10.96</v>
      </c>
      <c r="I43" s="369">
        <v>10.59</v>
      </c>
      <c r="J43" s="9" t="str">
        <f t="shared" si="2"/>
        <v/>
      </c>
      <c r="K43" s="288"/>
      <c r="L43" s="267"/>
      <c r="M43" s="267"/>
      <c r="N43" s="8" t="str">
        <f t="shared" si="3"/>
        <v>-</v>
      </c>
      <c r="O43" s="7" t="str">
        <f t="shared" si="4"/>
        <v>-</v>
      </c>
      <c r="P43" s="369">
        <v>4.0599999999999996</v>
      </c>
      <c r="Q43" s="369">
        <v>4.05</v>
      </c>
      <c r="R43" s="10" t="str">
        <f t="shared" si="5"/>
        <v/>
      </c>
      <c r="S43" s="288"/>
      <c r="T43" s="267"/>
      <c r="U43" s="267"/>
      <c r="V43" s="8" t="str">
        <f t="shared" si="6"/>
        <v>-</v>
      </c>
      <c r="W43" s="7" t="str">
        <f t="shared" si="7"/>
        <v>-</v>
      </c>
      <c r="X43" s="369">
        <v>7.84</v>
      </c>
      <c r="Y43" s="369">
        <v>4.04</v>
      </c>
      <c r="Z43" s="10" t="str">
        <f t="shared" si="8"/>
        <v/>
      </c>
      <c r="AA43" s="23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x14ac:dyDescent="0.2">
      <c r="A44" s="428"/>
      <c r="B44" s="56" t="s">
        <v>31</v>
      </c>
      <c r="C44" s="266"/>
      <c r="D44" s="267"/>
      <c r="E44" s="267"/>
      <c r="F44" s="7" t="str">
        <f t="shared" si="0"/>
        <v>-</v>
      </c>
      <c r="G44" s="7" t="str">
        <f t="shared" si="1"/>
        <v>-</v>
      </c>
      <c r="H44" s="369">
        <v>10.96</v>
      </c>
      <c r="I44" s="369">
        <v>10.59</v>
      </c>
      <c r="J44" s="9" t="str">
        <f t="shared" si="2"/>
        <v/>
      </c>
      <c r="K44" s="288"/>
      <c r="L44" s="267"/>
      <c r="M44" s="267"/>
      <c r="N44" s="8" t="str">
        <f t="shared" si="3"/>
        <v>-</v>
      </c>
      <c r="O44" s="7" t="str">
        <f t="shared" si="4"/>
        <v>-</v>
      </c>
      <c r="P44" s="369">
        <v>4.0599999999999996</v>
      </c>
      <c r="Q44" s="369">
        <v>4.05</v>
      </c>
      <c r="R44" s="10" t="str">
        <f t="shared" si="5"/>
        <v/>
      </c>
      <c r="S44" s="288"/>
      <c r="T44" s="267"/>
      <c r="U44" s="267"/>
      <c r="V44" s="8" t="str">
        <f t="shared" si="6"/>
        <v>-</v>
      </c>
      <c r="W44" s="7" t="str">
        <f t="shared" si="7"/>
        <v>-</v>
      </c>
      <c r="X44" s="369">
        <v>7.84</v>
      </c>
      <c r="Y44" s="369">
        <v>4.04</v>
      </c>
      <c r="Z44" s="10" t="str">
        <f t="shared" si="8"/>
        <v/>
      </c>
      <c r="AA44" s="23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3.5" thickBot="1" x14ac:dyDescent="0.25">
      <c r="A45" s="429"/>
      <c r="B45" s="57" t="s">
        <v>32</v>
      </c>
      <c r="C45" s="339"/>
      <c r="D45" s="340"/>
      <c r="E45" s="340"/>
      <c r="F45" s="81" t="str">
        <f t="shared" si="0"/>
        <v>-</v>
      </c>
      <c r="G45" s="81" t="str">
        <f t="shared" si="1"/>
        <v>-</v>
      </c>
      <c r="H45" s="369">
        <v>10.96</v>
      </c>
      <c r="I45" s="369">
        <v>10.59</v>
      </c>
      <c r="J45" s="134" t="str">
        <f>IF(C45=0,"",(((G45*0.001)+2.58*(SQRT(G45*0.001/C45))))*1000)</f>
        <v/>
      </c>
      <c r="K45" s="341"/>
      <c r="L45" s="340"/>
      <c r="M45" s="340"/>
      <c r="N45" s="31" t="str">
        <f t="shared" si="3"/>
        <v>-</v>
      </c>
      <c r="O45" s="81" t="str">
        <f t="shared" si="4"/>
        <v>-</v>
      </c>
      <c r="P45" s="369">
        <v>4.0599999999999996</v>
      </c>
      <c r="Q45" s="369">
        <v>4.05</v>
      </c>
      <c r="R45" s="135" t="str">
        <f t="shared" si="5"/>
        <v/>
      </c>
      <c r="S45" s="341"/>
      <c r="T45" s="340"/>
      <c r="U45" s="340"/>
      <c r="V45" s="31" t="str">
        <f t="shared" si="6"/>
        <v>-</v>
      </c>
      <c r="W45" s="81" t="str">
        <f t="shared" si="7"/>
        <v>-</v>
      </c>
      <c r="X45" s="369">
        <v>7.84</v>
      </c>
      <c r="Y45" s="369">
        <v>4.04</v>
      </c>
      <c r="Z45" s="135" t="str">
        <f t="shared" si="8"/>
        <v/>
      </c>
      <c r="AA45" s="23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283">
        <f>SUM(E34:E45)</f>
        <v>0</v>
      </c>
      <c r="F46" s="128" t="str">
        <f t="shared" si="0"/>
        <v>-</v>
      </c>
      <c r="G46" s="128" t="str">
        <f t="shared" si="1"/>
        <v>-</v>
      </c>
      <c r="H46" s="369">
        <v>10.96</v>
      </c>
      <c r="I46" s="369">
        <v>10.59</v>
      </c>
      <c r="J46" s="129" t="str">
        <f>IF(C46=0,"",(((G46*0.001)+2.58*(SQRT(G46*0.001/C46))))*1000)</f>
        <v/>
      </c>
      <c r="K46" s="295">
        <f>SUM(K34:K45)</f>
        <v>0</v>
      </c>
      <c r="L46" s="283">
        <f>SUM(L34:L45)</f>
        <v>0</v>
      </c>
      <c r="M46" s="283">
        <f>SUM(M34:M45)</f>
        <v>0</v>
      </c>
      <c r="N46" s="130" t="str">
        <f t="shared" si="3"/>
        <v>-</v>
      </c>
      <c r="O46" s="128" t="str">
        <f t="shared" si="4"/>
        <v>-</v>
      </c>
      <c r="P46" s="369">
        <v>4.0599999999999996</v>
      </c>
      <c r="Q46" s="369">
        <v>4.05</v>
      </c>
      <c r="R46" s="131" t="str">
        <f t="shared" si="5"/>
        <v/>
      </c>
      <c r="S46" s="295">
        <f>SUM(S34:S45)</f>
        <v>0</v>
      </c>
      <c r="T46" s="283">
        <f>SUM(T34:T45)</f>
        <v>0</v>
      </c>
      <c r="U46" s="283">
        <f>SUM(U34:U45)</f>
        <v>0</v>
      </c>
      <c r="V46" s="130" t="str">
        <f t="shared" si="6"/>
        <v>-</v>
      </c>
      <c r="W46" s="128" t="str">
        <f t="shared" si="7"/>
        <v>-</v>
      </c>
      <c r="X46" s="369">
        <v>7.84</v>
      </c>
      <c r="Y46" s="369">
        <v>4.04</v>
      </c>
      <c r="Z46" s="131" t="str">
        <f t="shared" si="8"/>
        <v/>
      </c>
      <c r="AA46" s="24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2.75" customHeight="1" thickTop="1" x14ac:dyDescent="0.2">
      <c r="A47" s="427">
        <v>2008</v>
      </c>
      <c r="B47" s="75" t="s">
        <v>21</v>
      </c>
      <c r="C47" s="264"/>
      <c r="D47" s="265"/>
      <c r="E47" s="265"/>
      <c r="F47" s="77" t="str">
        <f t="shared" si="0"/>
        <v>-</v>
      </c>
      <c r="G47" s="77" t="str">
        <f t="shared" si="1"/>
        <v>-</v>
      </c>
      <c r="H47" s="369">
        <v>10.96</v>
      </c>
      <c r="I47" s="369">
        <v>10.59</v>
      </c>
      <c r="J47" s="132" t="str">
        <f t="shared" ref="J47:J57" si="9">IF(C47=0,"",(((G47*0.001)+2.58*(SQRT(G47*0.001/C47))))*1000)</f>
        <v/>
      </c>
      <c r="K47" s="287"/>
      <c r="L47" s="265"/>
      <c r="M47" s="265"/>
      <c r="N47" s="76" t="str">
        <f t="shared" si="3"/>
        <v>-</v>
      </c>
      <c r="O47" s="77" t="str">
        <f t="shared" si="4"/>
        <v>-</v>
      </c>
      <c r="P47" s="369">
        <v>4.0599999999999996</v>
      </c>
      <c r="Q47" s="369">
        <v>4.05</v>
      </c>
      <c r="R47" s="133" t="str">
        <f t="shared" si="5"/>
        <v/>
      </c>
      <c r="S47" s="287"/>
      <c r="T47" s="265"/>
      <c r="U47" s="265"/>
      <c r="V47" s="76" t="str">
        <f t="shared" si="6"/>
        <v>-</v>
      </c>
      <c r="W47" s="77" t="str">
        <f t="shared" si="7"/>
        <v>-</v>
      </c>
      <c r="X47" s="369">
        <v>7.84</v>
      </c>
      <c r="Y47" s="369">
        <v>4.04</v>
      </c>
      <c r="Z47" s="133" t="str">
        <f t="shared" si="8"/>
        <v/>
      </c>
      <c r="AA47" s="23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x14ac:dyDescent="0.2">
      <c r="A48" s="428"/>
      <c r="B48" s="56" t="s">
        <v>22</v>
      </c>
      <c r="C48" s="266"/>
      <c r="D48" s="267"/>
      <c r="E48" s="267"/>
      <c r="F48" s="7" t="str">
        <f t="shared" si="0"/>
        <v>-</v>
      </c>
      <c r="G48" s="7" t="str">
        <f t="shared" si="1"/>
        <v>-</v>
      </c>
      <c r="H48" s="369">
        <v>10.96</v>
      </c>
      <c r="I48" s="369">
        <v>10.59</v>
      </c>
      <c r="J48" s="9" t="str">
        <f t="shared" si="9"/>
        <v/>
      </c>
      <c r="K48" s="288"/>
      <c r="L48" s="267"/>
      <c r="M48" s="267"/>
      <c r="N48" s="8" t="str">
        <f t="shared" si="3"/>
        <v>-</v>
      </c>
      <c r="O48" s="7" t="str">
        <f t="shared" si="4"/>
        <v>-</v>
      </c>
      <c r="P48" s="369">
        <v>4.0599999999999996</v>
      </c>
      <c r="Q48" s="369">
        <v>4.05</v>
      </c>
      <c r="R48" s="10" t="str">
        <f t="shared" si="5"/>
        <v/>
      </c>
      <c r="S48" s="288"/>
      <c r="T48" s="267"/>
      <c r="U48" s="267"/>
      <c r="V48" s="8" t="str">
        <f t="shared" si="6"/>
        <v>-</v>
      </c>
      <c r="W48" s="7" t="str">
        <f t="shared" si="7"/>
        <v>-</v>
      </c>
      <c r="X48" s="369">
        <v>7.84</v>
      </c>
      <c r="Y48" s="369">
        <v>4.04</v>
      </c>
      <c r="Z48" s="10" t="str">
        <f t="shared" si="8"/>
        <v/>
      </c>
      <c r="AA48" s="23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x14ac:dyDescent="0.2">
      <c r="A49" s="428"/>
      <c r="B49" s="56" t="s">
        <v>23</v>
      </c>
      <c r="C49" s="266"/>
      <c r="D49" s="267"/>
      <c r="E49" s="267"/>
      <c r="F49" s="7" t="str">
        <f t="shared" si="0"/>
        <v>-</v>
      </c>
      <c r="G49" s="7" t="str">
        <f t="shared" si="1"/>
        <v>-</v>
      </c>
      <c r="H49" s="369">
        <v>10.96</v>
      </c>
      <c r="I49" s="369">
        <v>10.59</v>
      </c>
      <c r="J49" s="9" t="str">
        <f t="shared" si="9"/>
        <v/>
      </c>
      <c r="K49" s="288"/>
      <c r="L49" s="267"/>
      <c r="M49" s="267"/>
      <c r="N49" s="8" t="str">
        <f t="shared" si="3"/>
        <v>-</v>
      </c>
      <c r="O49" s="7" t="str">
        <f t="shared" si="4"/>
        <v>-</v>
      </c>
      <c r="P49" s="369">
        <v>4.0599999999999996</v>
      </c>
      <c r="Q49" s="369">
        <v>4.05</v>
      </c>
      <c r="R49" s="10" t="str">
        <f t="shared" si="5"/>
        <v/>
      </c>
      <c r="S49" s="288"/>
      <c r="T49" s="267"/>
      <c r="U49" s="267"/>
      <c r="V49" s="8" t="str">
        <f t="shared" si="6"/>
        <v>-</v>
      </c>
      <c r="W49" s="7" t="str">
        <f t="shared" si="7"/>
        <v>-</v>
      </c>
      <c r="X49" s="369">
        <v>7.84</v>
      </c>
      <c r="Y49" s="369">
        <v>4.04</v>
      </c>
      <c r="Z49" s="10" t="str">
        <f t="shared" si="8"/>
        <v/>
      </c>
      <c r="AA49" s="23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x14ac:dyDescent="0.2">
      <c r="A50" s="428"/>
      <c r="B50" s="56" t="s">
        <v>24</v>
      </c>
      <c r="C50" s="266"/>
      <c r="D50" s="267"/>
      <c r="E50" s="267"/>
      <c r="F50" s="7" t="str">
        <f t="shared" si="0"/>
        <v>-</v>
      </c>
      <c r="G50" s="7" t="str">
        <f t="shared" si="1"/>
        <v>-</v>
      </c>
      <c r="H50" s="369">
        <v>10.96</v>
      </c>
      <c r="I50" s="369">
        <v>10.59</v>
      </c>
      <c r="J50" s="9" t="str">
        <f t="shared" si="9"/>
        <v/>
      </c>
      <c r="K50" s="288"/>
      <c r="L50" s="267"/>
      <c r="M50" s="267"/>
      <c r="N50" s="8" t="str">
        <f t="shared" si="3"/>
        <v>-</v>
      </c>
      <c r="O50" s="7" t="str">
        <f t="shared" si="4"/>
        <v>-</v>
      </c>
      <c r="P50" s="369">
        <v>4.0599999999999996</v>
      </c>
      <c r="Q50" s="369">
        <v>4.05</v>
      </c>
      <c r="R50" s="10" t="str">
        <f t="shared" si="5"/>
        <v/>
      </c>
      <c r="S50" s="288"/>
      <c r="T50" s="267"/>
      <c r="U50" s="267"/>
      <c r="V50" s="8" t="str">
        <f t="shared" si="6"/>
        <v>-</v>
      </c>
      <c r="W50" s="7" t="str">
        <f t="shared" si="7"/>
        <v>-</v>
      </c>
      <c r="X50" s="369">
        <v>7.84</v>
      </c>
      <c r="Y50" s="369">
        <v>4.04</v>
      </c>
      <c r="Z50" s="10" t="str">
        <f t="shared" si="8"/>
        <v/>
      </c>
      <c r="AA50" s="23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x14ac:dyDescent="0.2">
      <c r="A51" s="428"/>
      <c r="B51" s="56" t="s">
        <v>25</v>
      </c>
      <c r="C51" s="266"/>
      <c r="D51" s="267"/>
      <c r="E51" s="267"/>
      <c r="F51" s="7" t="str">
        <f t="shared" si="0"/>
        <v>-</v>
      </c>
      <c r="G51" s="7" t="str">
        <f t="shared" si="1"/>
        <v>-</v>
      </c>
      <c r="H51" s="369">
        <v>10.96</v>
      </c>
      <c r="I51" s="369">
        <v>10.59</v>
      </c>
      <c r="J51" s="9" t="str">
        <f t="shared" si="9"/>
        <v/>
      </c>
      <c r="K51" s="288"/>
      <c r="L51" s="267"/>
      <c r="M51" s="267"/>
      <c r="N51" s="8" t="str">
        <f t="shared" si="3"/>
        <v>-</v>
      </c>
      <c r="O51" s="7" t="str">
        <f t="shared" si="4"/>
        <v>-</v>
      </c>
      <c r="P51" s="369">
        <v>4.0599999999999996</v>
      </c>
      <c r="Q51" s="369">
        <v>4.05</v>
      </c>
      <c r="R51" s="10" t="str">
        <f t="shared" si="5"/>
        <v/>
      </c>
      <c r="S51" s="288"/>
      <c r="T51" s="267"/>
      <c r="U51" s="267"/>
      <c r="V51" s="8" t="str">
        <f t="shared" si="6"/>
        <v>-</v>
      </c>
      <c r="W51" s="7" t="str">
        <f t="shared" si="7"/>
        <v>-</v>
      </c>
      <c r="X51" s="369">
        <v>7.84</v>
      </c>
      <c r="Y51" s="369">
        <v>4.04</v>
      </c>
      <c r="Z51" s="10" t="str">
        <f t="shared" si="8"/>
        <v/>
      </c>
      <c r="AA51" s="23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x14ac:dyDescent="0.2">
      <c r="A52" s="428"/>
      <c r="B52" s="56" t="s">
        <v>26</v>
      </c>
      <c r="C52" s="266"/>
      <c r="D52" s="267"/>
      <c r="E52" s="267"/>
      <c r="F52" s="7" t="str">
        <f t="shared" si="0"/>
        <v>-</v>
      </c>
      <c r="G52" s="7" t="str">
        <f t="shared" si="1"/>
        <v>-</v>
      </c>
      <c r="H52" s="369">
        <v>10.96</v>
      </c>
      <c r="I52" s="369">
        <v>10.59</v>
      </c>
      <c r="J52" s="9" t="str">
        <f t="shared" si="9"/>
        <v/>
      </c>
      <c r="K52" s="288"/>
      <c r="L52" s="267"/>
      <c r="M52" s="267"/>
      <c r="N52" s="8" t="str">
        <f t="shared" si="3"/>
        <v>-</v>
      </c>
      <c r="O52" s="7" t="str">
        <f t="shared" si="4"/>
        <v>-</v>
      </c>
      <c r="P52" s="369">
        <v>4.0599999999999996</v>
      </c>
      <c r="Q52" s="369">
        <v>4.05</v>
      </c>
      <c r="R52" s="10" t="str">
        <f t="shared" si="5"/>
        <v/>
      </c>
      <c r="S52" s="288"/>
      <c r="T52" s="267"/>
      <c r="U52" s="267"/>
      <c r="V52" s="8" t="str">
        <f t="shared" si="6"/>
        <v>-</v>
      </c>
      <c r="W52" s="7" t="str">
        <f t="shared" si="7"/>
        <v>-</v>
      </c>
      <c r="X52" s="369">
        <v>7.84</v>
      </c>
      <c r="Y52" s="369">
        <v>4.04</v>
      </c>
      <c r="Z52" s="10" t="str">
        <f t="shared" si="8"/>
        <v/>
      </c>
      <c r="AA52" s="23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x14ac:dyDescent="0.2">
      <c r="A53" s="428"/>
      <c r="B53" s="56" t="s">
        <v>27</v>
      </c>
      <c r="C53" s="266"/>
      <c r="D53" s="267"/>
      <c r="E53" s="267"/>
      <c r="F53" s="7" t="str">
        <f t="shared" si="0"/>
        <v>-</v>
      </c>
      <c r="G53" s="7" t="str">
        <f t="shared" si="1"/>
        <v>-</v>
      </c>
      <c r="H53" s="369">
        <v>10.96</v>
      </c>
      <c r="I53" s="369">
        <v>10.59</v>
      </c>
      <c r="J53" s="9" t="str">
        <f t="shared" si="9"/>
        <v/>
      </c>
      <c r="K53" s="288"/>
      <c r="L53" s="267"/>
      <c r="M53" s="267"/>
      <c r="N53" s="8" t="str">
        <f t="shared" si="3"/>
        <v>-</v>
      </c>
      <c r="O53" s="7" t="str">
        <f t="shared" si="4"/>
        <v>-</v>
      </c>
      <c r="P53" s="369">
        <v>4.0599999999999996</v>
      </c>
      <c r="Q53" s="369">
        <v>4.05</v>
      </c>
      <c r="R53" s="10" t="str">
        <f t="shared" si="5"/>
        <v/>
      </c>
      <c r="S53" s="288"/>
      <c r="T53" s="267"/>
      <c r="U53" s="267"/>
      <c r="V53" s="8" t="str">
        <f t="shared" si="6"/>
        <v>-</v>
      </c>
      <c r="W53" s="7" t="str">
        <f t="shared" si="7"/>
        <v>-</v>
      </c>
      <c r="X53" s="369">
        <v>7.84</v>
      </c>
      <c r="Y53" s="369">
        <v>4.04</v>
      </c>
      <c r="Z53" s="10" t="str">
        <f t="shared" si="8"/>
        <v/>
      </c>
      <c r="AA53" s="2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x14ac:dyDescent="0.2">
      <c r="A54" s="428"/>
      <c r="B54" s="56" t="s">
        <v>28</v>
      </c>
      <c r="C54" s="266"/>
      <c r="D54" s="267"/>
      <c r="E54" s="267"/>
      <c r="F54" s="7" t="str">
        <f t="shared" si="0"/>
        <v>-</v>
      </c>
      <c r="G54" s="7" t="str">
        <f t="shared" si="1"/>
        <v>-</v>
      </c>
      <c r="H54" s="369">
        <v>10.96</v>
      </c>
      <c r="I54" s="369">
        <v>10.59</v>
      </c>
      <c r="J54" s="9" t="str">
        <f t="shared" si="9"/>
        <v/>
      </c>
      <c r="K54" s="288"/>
      <c r="L54" s="267"/>
      <c r="M54" s="267"/>
      <c r="N54" s="8" t="str">
        <f t="shared" si="3"/>
        <v>-</v>
      </c>
      <c r="O54" s="7" t="str">
        <f t="shared" si="4"/>
        <v>-</v>
      </c>
      <c r="P54" s="369">
        <v>4.0599999999999996</v>
      </c>
      <c r="Q54" s="369">
        <v>4.05</v>
      </c>
      <c r="R54" s="10" t="str">
        <f t="shared" si="5"/>
        <v/>
      </c>
      <c r="S54" s="288"/>
      <c r="T54" s="267"/>
      <c r="U54" s="267"/>
      <c r="V54" s="8" t="str">
        <f t="shared" si="6"/>
        <v>-</v>
      </c>
      <c r="W54" s="7" t="str">
        <f t="shared" si="7"/>
        <v>-</v>
      </c>
      <c r="X54" s="369">
        <v>7.84</v>
      </c>
      <c r="Y54" s="369">
        <v>4.04</v>
      </c>
      <c r="Z54" s="10" t="str">
        <f t="shared" si="8"/>
        <v/>
      </c>
      <c r="AA54" s="23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x14ac:dyDescent="0.2">
      <c r="A55" s="428"/>
      <c r="B55" s="56" t="s">
        <v>29</v>
      </c>
      <c r="C55" s="266"/>
      <c r="D55" s="267"/>
      <c r="E55" s="267"/>
      <c r="F55" s="7" t="str">
        <f t="shared" si="0"/>
        <v>-</v>
      </c>
      <c r="G55" s="7" t="str">
        <f t="shared" si="1"/>
        <v>-</v>
      </c>
      <c r="H55" s="369">
        <v>10.96</v>
      </c>
      <c r="I55" s="369">
        <v>10.59</v>
      </c>
      <c r="J55" s="9" t="str">
        <f t="shared" si="9"/>
        <v/>
      </c>
      <c r="K55" s="288"/>
      <c r="L55" s="267"/>
      <c r="M55" s="267"/>
      <c r="N55" s="8" t="str">
        <f t="shared" si="3"/>
        <v>-</v>
      </c>
      <c r="O55" s="7" t="str">
        <f t="shared" si="4"/>
        <v>-</v>
      </c>
      <c r="P55" s="369">
        <v>4.0599999999999996</v>
      </c>
      <c r="Q55" s="369">
        <v>4.05</v>
      </c>
      <c r="R55" s="10" t="str">
        <f t="shared" si="5"/>
        <v/>
      </c>
      <c r="S55" s="288"/>
      <c r="T55" s="267"/>
      <c r="U55" s="267"/>
      <c r="V55" s="8" t="str">
        <f t="shared" si="6"/>
        <v>-</v>
      </c>
      <c r="W55" s="7" t="str">
        <f t="shared" si="7"/>
        <v>-</v>
      </c>
      <c r="X55" s="369">
        <v>7.84</v>
      </c>
      <c r="Y55" s="369">
        <v>4.04</v>
      </c>
      <c r="Z55" s="10" t="str">
        <f t="shared" si="8"/>
        <v/>
      </c>
      <c r="AA55" s="23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2">
      <c r="A56" s="428"/>
      <c r="B56" s="56" t="s">
        <v>30</v>
      </c>
      <c r="C56" s="266"/>
      <c r="D56" s="267"/>
      <c r="E56" s="267"/>
      <c r="F56" s="7" t="str">
        <f t="shared" si="0"/>
        <v>-</v>
      </c>
      <c r="G56" s="7" t="str">
        <f t="shared" si="1"/>
        <v>-</v>
      </c>
      <c r="H56" s="369">
        <v>10.96</v>
      </c>
      <c r="I56" s="369">
        <v>10.59</v>
      </c>
      <c r="J56" s="9" t="str">
        <f t="shared" si="9"/>
        <v/>
      </c>
      <c r="K56" s="288"/>
      <c r="L56" s="267"/>
      <c r="M56" s="267"/>
      <c r="N56" s="8" t="str">
        <f t="shared" si="3"/>
        <v>-</v>
      </c>
      <c r="O56" s="7" t="str">
        <f t="shared" si="4"/>
        <v>-</v>
      </c>
      <c r="P56" s="369">
        <v>4.0599999999999996</v>
      </c>
      <c r="Q56" s="369">
        <v>4.05</v>
      </c>
      <c r="R56" s="10" t="str">
        <f t="shared" si="5"/>
        <v/>
      </c>
      <c r="S56" s="288"/>
      <c r="T56" s="267"/>
      <c r="U56" s="267"/>
      <c r="V56" s="8" t="str">
        <f t="shared" si="6"/>
        <v>-</v>
      </c>
      <c r="W56" s="7" t="str">
        <f t="shared" si="7"/>
        <v>-</v>
      </c>
      <c r="X56" s="369">
        <v>7.84</v>
      </c>
      <c r="Y56" s="369">
        <v>4.04</v>
      </c>
      <c r="Z56" s="10" t="str">
        <f t="shared" si="8"/>
        <v/>
      </c>
      <c r="AA56" s="23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2">
      <c r="A57" s="428"/>
      <c r="B57" s="56" t="s">
        <v>31</v>
      </c>
      <c r="C57" s="266"/>
      <c r="D57" s="267"/>
      <c r="E57" s="267"/>
      <c r="F57" s="7" t="str">
        <f t="shared" si="0"/>
        <v>-</v>
      </c>
      <c r="G57" s="7" t="str">
        <f t="shared" si="1"/>
        <v>-</v>
      </c>
      <c r="H57" s="369">
        <v>10.96</v>
      </c>
      <c r="I57" s="369">
        <v>10.59</v>
      </c>
      <c r="J57" s="9" t="str">
        <f t="shared" si="9"/>
        <v/>
      </c>
      <c r="K57" s="288"/>
      <c r="L57" s="267"/>
      <c r="M57" s="267"/>
      <c r="N57" s="8" t="str">
        <f t="shared" si="3"/>
        <v>-</v>
      </c>
      <c r="O57" s="7" t="str">
        <f t="shared" si="4"/>
        <v>-</v>
      </c>
      <c r="P57" s="369">
        <v>4.0599999999999996</v>
      </c>
      <c r="Q57" s="369">
        <v>4.05</v>
      </c>
      <c r="R57" s="10" t="str">
        <f t="shared" si="5"/>
        <v/>
      </c>
      <c r="S57" s="288"/>
      <c r="T57" s="267"/>
      <c r="U57" s="267"/>
      <c r="V57" s="8" t="str">
        <f t="shared" si="6"/>
        <v>-</v>
      </c>
      <c r="W57" s="7" t="str">
        <f t="shared" si="7"/>
        <v>-</v>
      </c>
      <c r="X57" s="369">
        <v>7.84</v>
      </c>
      <c r="Y57" s="369">
        <v>4.04</v>
      </c>
      <c r="Z57" s="10" t="str">
        <f t="shared" si="8"/>
        <v/>
      </c>
      <c r="AA57" s="23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ht="13.5" thickBot="1" x14ac:dyDescent="0.25">
      <c r="A58" s="429"/>
      <c r="B58" s="57" t="s">
        <v>32</v>
      </c>
      <c r="C58" s="339"/>
      <c r="D58" s="340"/>
      <c r="E58" s="340"/>
      <c r="F58" s="81" t="str">
        <f t="shared" si="0"/>
        <v>-</v>
      </c>
      <c r="G58" s="81" t="str">
        <f t="shared" si="1"/>
        <v>-</v>
      </c>
      <c r="H58" s="369">
        <v>10.96</v>
      </c>
      <c r="I58" s="369">
        <v>10.59</v>
      </c>
      <c r="J58" s="134" t="str">
        <f>IF(C58=0,"",(((G58*0.001)+2.58*(SQRT(G58*0.001/C58))))*1000)</f>
        <v/>
      </c>
      <c r="K58" s="341"/>
      <c r="L58" s="340"/>
      <c r="M58" s="340"/>
      <c r="N58" s="31" t="str">
        <f t="shared" si="3"/>
        <v>-</v>
      </c>
      <c r="O58" s="81" t="str">
        <f t="shared" si="4"/>
        <v>-</v>
      </c>
      <c r="P58" s="369">
        <v>4.0599999999999996</v>
      </c>
      <c r="Q58" s="369">
        <v>4.05</v>
      </c>
      <c r="R58" s="135" t="str">
        <f t="shared" si="5"/>
        <v/>
      </c>
      <c r="S58" s="341"/>
      <c r="T58" s="340"/>
      <c r="U58" s="340"/>
      <c r="V58" s="31" t="str">
        <f t="shared" si="6"/>
        <v>-</v>
      </c>
      <c r="W58" s="81" t="str">
        <f t="shared" si="7"/>
        <v>-</v>
      </c>
      <c r="X58" s="369">
        <v>7.84</v>
      </c>
      <c r="Y58" s="369">
        <v>4.04</v>
      </c>
      <c r="Z58" s="135" t="str">
        <f t="shared" si="8"/>
        <v/>
      </c>
      <c r="AA58" s="23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283">
        <f>SUM(E47:E58)</f>
        <v>0</v>
      </c>
      <c r="F59" s="128" t="str">
        <f t="shared" si="0"/>
        <v>-</v>
      </c>
      <c r="G59" s="128" t="str">
        <f t="shared" si="1"/>
        <v>-</v>
      </c>
      <c r="H59" s="369">
        <v>10.96</v>
      </c>
      <c r="I59" s="369">
        <v>10.59</v>
      </c>
      <c r="J59" s="129" t="str">
        <f>IF(C59=0,"",(((G59*0.001)+2.58*(SQRT(G59*0.001/C59))))*1000)</f>
        <v/>
      </c>
      <c r="K59" s="295">
        <f>SUM(K47:K58)</f>
        <v>0</v>
      </c>
      <c r="L59" s="283">
        <f>SUM(L47:L58)</f>
        <v>0</v>
      </c>
      <c r="M59" s="283">
        <f>SUM(M47:M58)</f>
        <v>0</v>
      </c>
      <c r="N59" s="130" t="str">
        <f t="shared" si="3"/>
        <v>-</v>
      </c>
      <c r="O59" s="128" t="str">
        <f t="shared" si="4"/>
        <v>-</v>
      </c>
      <c r="P59" s="369">
        <v>4.0599999999999996</v>
      </c>
      <c r="Q59" s="369">
        <v>4.05</v>
      </c>
      <c r="R59" s="131" t="str">
        <f t="shared" si="5"/>
        <v/>
      </c>
      <c r="S59" s="295">
        <f>SUM(S47:S58)</f>
        <v>0</v>
      </c>
      <c r="T59" s="283">
        <f>SUM(T47:T58)</f>
        <v>0</v>
      </c>
      <c r="U59" s="283">
        <f>SUM(U47:U58)</f>
        <v>0</v>
      </c>
      <c r="V59" s="130" t="str">
        <f t="shared" si="6"/>
        <v>-</v>
      </c>
      <c r="W59" s="128" t="str">
        <f t="shared" si="7"/>
        <v>-</v>
      </c>
      <c r="X59" s="369">
        <v>7.84</v>
      </c>
      <c r="Y59" s="369">
        <v>4.04</v>
      </c>
      <c r="Z59" s="131" t="str">
        <f>IF(S59=0,"",(((W59*0.001)+2.58*(SQRT(W59*0.001/S59))))*1000)</f>
        <v/>
      </c>
      <c r="AA59" s="2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ht="12.75" customHeight="1" thickTop="1" x14ac:dyDescent="0.2">
      <c r="A60" s="427">
        <v>2009</v>
      </c>
      <c r="B60" s="75" t="s">
        <v>21</v>
      </c>
      <c r="C60" s="264"/>
      <c r="D60" s="265"/>
      <c r="E60" s="265"/>
      <c r="F60" s="77" t="str">
        <f t="shared" si="0"/>
        <v>-</v>
      </c>
      <c r="G60" s="77" t="str">
        <f t="shared" si="1"/>
        <v>-</v>
      </c>
      <c r="H60" s="369">
        <v>10.96</v>
      </c>
      <c r="I60" s="369">
        <v>10.59</v>
      </c>
      <c r="J60" s="132" t="str">
        <f>IF(C60=0,"",(((G60*0.001)+2.58*(SQRT(G60*0.001/C60))))*1000)</f>
        <v/>
      </c>
      <c r="K60" s="287"/>
      <c r="L60" s="265"/>
      <c r="M60" s="265"/>
      <c r="N60" s="76" t="str">
        <f t="shared" si="3"/>
        <v>-</v>
      </c>
      <c r="O60" s="77" t="str">
        <f t="shared" si="4"/>
        <v>-</v>
      </c>
      <c r="P60" s="369">
        <v>4.0599999999999996</v>
      </c>
      <c r="Q60" s="369">
        <v>4.05</v>
      </c>
      <c r="R60" s="133" t="str">
        <f>IF(K60=0,"",(((O60*0.001)+2.58*(SQRT(O60*0.001/K60))))*1000)</f>
        <v/>
      </c>
      <c r="S60" s="287"/>
      <c r="T60" s="265"/>
      <c r="U60" s="265"/>
      <c r="V60" s="76" t="str">
        <f t="shared" si="6"/>
        <v>-</v>
      </c>
      <c r="W60" s="77" t="str">
        <f t="shared" si="7"/>
        <v>-</v>
      </c>
      <c r="X60" s="369">
        <v>7.84</v>
      </c>
      <c r="Y60" s="369">
        <v>4.04</v>
      </c>
      <c r="Z60" s="133" t="str">
        <f>IF(S60=0,"",(((W60*0.001)+2.58*(SQRT(W60*0.001/S60))))*1000)</f>
        <v/>
      </c>
      <c r="AA60" s="23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2">
      <c r="A61" s="428"/>
      <c r="B61" s="56" t="s">
        <v>22</v>
      </c>
      <c r="C61" s="266"/>
      <c r="D61" s="267"/>
      <c r="E61" s="267"/>
      <c r="F61" s="7" t="str">
        <f t="shared" si="0"/>
        <v>-</v>
      </c>
      <c r="G61" s="7" t="str">
        <f t="shared" si="1"/>
        <v>-</v>
      </c>
      <c r="H61" s="369">
        <v>10.96</v>
      </c>
      <c r="I61" s="369">
        <v>10.59</v>
      </c>
      <c r="J61" s="9" t="str">
        <f t="shared" ref="J61:J72" si="10">IF(C61=0,"",(((G61*0.001)+2.58*(SQRT(G61*0.001/C61))))*1000)</f>
        <v/>
      </c>
      <c r="K61" s="288"/>
      <c r="L61" s="267"/>
      <c r="M61" s="267"/>
      <c r="N61" s="8" t="str">
        <f t="shared" si="3"/>
        <v>-</v>
      </c>
      <c r="O61" s="7" t="str">
        <f t="shared" si="4"/>
        <v>-</v>
      </c>
      <c r="P61" s="369">
        <v>4.0599999999999996</v>
      </c>
      <c r="Q61" s="369">
        <v>4.05</v>
      </c>
      <c r="R61" s="10" t="str">
        <f t="shared" ref="R61:R72" si="11">IF(K61=0,"",(((O61*0.001)+2.58*(SQRT(O61*0.001/K61))))*1000)</f>
        <v/>
      </c>
      <c r="S61" s="288"/>
      <c r="T61" s="267"/>
      <c r="U61" s="267"/>
      <c r="V61" s="8" t="str">
        <f t="shared" si="6"/>
        <v>-</v>
      </c>
      <c r="W61" s="7" t="str">
        <f t="shared" si="7"/>
        <v>-</v>
      </c>
      <c r="X61" s="369">
        <v>7.84</v>
      </c>
      <c r="Y61" s="369">
        <v>4.04</v>
      </c>
      <c r="Z61" s="10" t="str">
        <f t="shared" ref="Z61:Z71" si="12">IF(S61=0,"",(((W61*0.001)+2.58*(SQRT(W61*0.001/S61))))*1000)</f>
        <v/>
      </c>
      <c r="AA61" s="23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2">
      <c r="A62" s="428"/>
      <c r="B62" s="56" t="s">
        <v>23</v>
      </c>
      <c r="C62" s="266"/>
      <c r="D62" s="267"/>
      <c r="E62" s="267"/>
      <c r="F62" s="7" t="str">
        <f t="shared" si="0"/>
        <v>-</v>
      </c>
      <c r="G62" s="7" t="str">
        <f t="shared" si="1"/>
        <v>-</v>
      </c>
      <c r="H62" s="369">
        <v>10.96</v>
      </c>
      <c r="I62" s="369">
        <v>10.59</v>
      </c>
      <c r="J62" s="9" t="str">
        <f t="shared" si="10"/>
        <v/>
      </c>
      <c r="K62" s="288"/>
      <c r="L62" s="267"/>
      <c r="M62" s="267"/>
      <c r="N62" s="8" t="str">
        <f t="shared" si="3"/>
        <v>-</v>
      </c>
      <c r="O62" s="7" t="str">
        <f t="shared" si="4"/>
        <v>-</v>
      </c>
      <c r="P62" s="369">
        <v>4.0599999999999996</v>
      </c>
      <c r="Q62" s="369">
        <v>4.05</v>
      </c>
      <c r="R62" s="10" t="str">
        <f t="shared" si="11"/>
        <v/>
      </c>
      <c r="S62" s="288"/>
      <c r="T62" s="267"/>
      <c r="U62" s="267"/>
      <c r="V62" s="8" t="str">
        <f t="shared" si="6"/>
        <v>-</v>
      </c>
      <c r="W62" s="7" t="str">
        <f t="shared" si="7"/>
        <v>-</v>
      </c>
      <c r="X62" s="369">
        <v>7.84</v>
      </c>
      <c r="Y62" s="369">
        <v>4.04</v>
      </c>
      <c r="Z62" s="10" t="str">
        <f t="shared" si="12"/>
        <v/>
      </c>
      <c r="AA62" s="23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2">
      <c r="A63" s="428"/>
      <c r="B63" s="56" t="s">
        <v>24</v>
      </c>
      <c r="C63" s="266"/>
      <c r="D63" s="267"/>
      <c r="E63" s="267"/>
      <c r="F63" s="7" t="str">
        <f t="shared" si="0"/>
        <v>-</v>
      </c>
      <c r="G63" s="7" t="str">
        <f t="shared" si="1"/>
        <v>-</v>
      </c>
      <c r="H63" s="369">
        <v>10.96</v>
      </c>
      <c r="I63" s="369">
        <v>10.59</v>
      </c>
      <c r="J63" s="9" t="str">
        <f t="shared" si="10"/>
        <v/>
      </c>
      <c r="K63" s="288"/>
      <c r="L63" s="267"/>
      <c r="M63" s="267"/>
      <c r="N63" s="8" t="str">
        <f t="shared" si="3"/>
        <v>-</v>
      </c>
      <c r="O63" s="7" t="str">
        <f t="shared" si="4"/>
        <v>-</v>
      </c>
      <c r="P63" s="369">
        <v>4.0599999999999996</v>
      </c>
      <c r="Q63" s="369">
        <v>4.05</v>
      </c>
      <c r="R63" s="10" t="str">
        <f t="shared" si="11"/>
        <v/>
      </c>
      <c r="S63" s="288"/>
      <c r="T63" s="267"/>
      <c r="U63" s="267"/>
      <c r="V63" s="8" t="str">
        <f t="shared" si="6"/>
        <v>-</v>
      </c>
      <c r="W63" s="7" t="str">
        <f t="shared" si="7"/>
        <v>-</v>
      </c>
      <c r="X63" s="369">
        <v>7.84</v>
      </c>
      <c r="Y63" s="369">
        <v>4.04</v>
      </c>
      <c r="Z63" s="10" t="str">
        <f t="shared" si="12"/>
        <v/>
      </c>
      <c r="AA63" s="23"/>
      <c r="AB63" s="11"/>
      <c r="AC63" s="11"/>
      <c r="AD63" s="11" t="s">
        <v>52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2">
      <c r="A64" s="428"/>
      <c r="B64" s="56" t="s">
        <v>25</v>
      </c>
      <c r="C64" s="266"/>
      <c r="D64" s="267"/>
      <c r="E64" s="267"/>
      <c r="F64" s="7" t="str">
        <f t="shared" si="0"/>
        <v>-</v>
      </c>
      <c r="G64" s="7" t="str">
        <f t="shared" si="1"/>
        <v>-</v>
      </c>
      <c r="H64" s="369">
        <v>10.96</v>
      </c>
      <c r="I64" s="369">
        <v>10.59</v>
      </c>
      <c r="J64" s="9" t="str">
        <f t="shared" si="10"/>
        <v/>
      </c>
      <c r="K64" s="288"/>
      <c r="L64" s="267"/>
      <c r="M64" s="267"/>
      <c r="N64" s="8" t="str">
        <f t="shared" si="3"/>
        <v>-</v>
      </c>
      <c r="O64" s="7" t="str">
        <f t="shared" si="4"/>
        <v>-</v>
      </c>
      <c r="P64" s="369">
        <v>4.0599999999999996</v>
      </c>
      <c r="Q64" s="369">
        <v>4.05</v>
      </c>
      <c r="R64" s="10" t="str">
        <f t="shared" si="11"/>
        <v/>
      </c>
      <c r="S64" s="288"/>
      <c r="T64" s="267"/>
      <c r="U64" s="267"/>
      <c r="V64" s="8" t="str">
        <f t="shared" si="6"/>
        <v>-</v>
      </c>
      <c r="W64" s="7" t="str">
        <f t="shared" si="7"/>
        <v>-</v>
      </c>
      <c r="X64" s="369">
        <v>7.84</v>
      </c>
      <c r="Y64" s="369">
        <v>4.04</v>
      </c>
      <c r="Z64" s="10" t="str">
        <f t="shared" si="12"/>
        <v/>
      </c>
      <c r="AA64" s="23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2">
      <c r="A65" s="428"/>
      <c r="B65" s="56" t="s">
        <v>26</v>
      </c>
      <c r="C65" s="266"/>
      <c r="D65" s="267"/>
      <c r="E65" s="267"/>
      <c r="F65" s="7" t="str">
        <f t="shared" si="0"/>
        <v>-</v>
      </c>
      <c r="G65" s="7" t="str">
        <f t="shared" si="1"/>
        <v>-</v>
      </c>
      <c r="H65" s="369">
        <v>10.96</v>
      </c>
      <c r="I65" s="369">
        <v>10.59</v>
      </c>
      <c r="J65" s="9" t="str">
        <f t="shared" si="10"/>
        <v/>
      </c>
      <c r="K65" s="288"/>
      <c r="L65" s="267"/>
      <c r="M65" s="267"/>
      <c r="N65" s="8" t="str">
        <f t="shared" si="3"/>
        <v>-</v>
      </c>
      <c r="O65" s="7" t="str">
        <f t="shared" si="4"/>
        <v>-</v>
      </c>
      <c r="P65" s="369">
        <v>4.0599999999999996</v>
      </c>
      <c r="Q65" s="369">
        <v>4.05</v>
      </c>
      <c r="R65" s="10" t="str">
        <f t="shared" si="11"/>
        <v/>
      </c>
      <c r="S65" s="288"/>
      <c r="T65" s="267"/>
      <c r="U65" s="267"/>
      <c r="V65" s="8" t="str">
        <f t="shared" si="6"/>
        <v>-</v>
      </c>
      <c r="W65" s="7" t="str">
        <f t="shared" si="7"/>
        <v>-</v>
      </c>
      <c r="X65" s="369">
        <v>7.84</v>
      </c>
      <c r="Y65" s="369">
        <v>4.04</v>
      </c>
      <c r="Z65" s="10" t="str">
        <f t="shared" si="12"/>
        <v/>
      </c>
      <c r="AA65" s="23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2">
      <c r="A66" s="428"/>
      <c r="B66" s="56" t="s">
        <v>27</v>
      </c>
      <c r="C66" s="266"/>
      <c r="D66" s="267"/>
      <c r="E66" s="267"/>
      <c r="F66" s="7" t="str">
        <f t="shared" si="0"/>
        <v>-</v>
      </c>
      <c r="G66" s="7" t="str">
        <f t="shared" si="1"/>
        <v>-</v>
      </c>
      <c r="H66" s="369">
        <v>10.96</v>
      </c>
      <c r="I66" s="369">
        <v>10.59</v>
      </c>
      <c r="J66" s="9" t="str">
        <f t="shared" si="10"/>
        <v/>
      </c>
      <c r="K66" s="288"/>
      <c r="L66" s="267"/>
      <c r="M66" s="267"/>
      <c r="N66" s="8" t="str">
        <f t="shared" si="3"/>
        <v>-</v>
      </c>
      <c r="O66" s="7" t="str">
        <f t="shared" si="4"/>
        <v>-</v>
      </c>
      <c r="P66" s="369">
        <v>4.0599999999999996</v>
      </c>
      <c r="Q66" s="369">
        <v>4.05</v>
      </c>
      <c r="R66" s="10" t="str">
        <f t="shared" si="11"/>
        <v/>
      </c>
      <c r="S66" s="288"/>
      <c r="T66" s="267"/>
      <c r="U66" s="267"/>
      <c r="V66" s="8" t="str">
        <f t="shared" si="6"/>
        <v>-</v>
      </c>
      <c r="W66" s="7" t="str">
        <f t="shared" si="7"/>
        <v>-</v>
      </c>
      <c r="X66" s="369">
        <v>7.84</v>
      </c>
      <c r="Y66" s="369">
        <v>4.04</v>
      </c>
      <c r="Z66" s="10" t="str">
        <f t="shared" si="12"/>
        <v/>
      </c>
      <c r="AA66" s="23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2">
      <c r="A67" s="428"/>
      <c r="B67" s="56" t="s">
        <v>28</v>
      </c>
      <c r="C67" s="266"/>
      <c r="D67" s="267"/>
      <c r="E67" s="267"/>
      <c r="F67" s="7" t="str">
        <f t="shared" si="0"/>
        <v>-</v>
      </c>
      <c r="G67" s="7" t="str">
        <f t="shared" si="1"/>
        <v>-</v>
      </c>
      <c r="H67" s="369">
        <v>10.96</v>
      </c>
      <c r="I67" s="369">
        <v>10.59</v>
      </c>
      <c r="J67" s="9" t="str">
        <f t="shared" si="10"/>
        <v/>
      </c>
      <c r="K67" s="288"/>
      <c r="L67" s="267"/>
      <c r="M67" s="267"/>
      <c r="N67" s="8" t="str">
        <f t="shared" si="3"/>
        <v>-</v>
      </c>
      <c r="O67" s="7" t="str">
        <f t="shared" si="4"/>
        <v>-</v>
      </c>
      <c r="P67" s="369">
        <v>4.0599999999999996</v>
      </c>
      <c r="Q67" s="369">
        <v>4.05</v>
      </c>
      <c r="R67" s="10" t="str">
        <f t="shared" si="11"/>
        <v/>
      </c>
      <c r="S67" s="288"/>
      <c r="T67" s="267"/>
      <c r="U67" s="267"/>
      <c r="V67" s="8" t="str">
        <f t="shared" si="6"/>
        <v>-</v>
      </c>
      <c r="W67" s="7" t="str">
        <f t="shared" si="7"/>
        <v>-</v>
      </c>
      <c r="X67" s="369">
        <v>7.84</v>
      </c>
      <c r="Y67" s="369">
        <v>4.04</v>
      </c>
      <c r="Z67" s="10" t="str">
        <f t="shared" si="12"/>
        <v/>
      </c>
      <c r="AA67" s="23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2">
      <c r="A68" s="428"/>
      <c r="B68" s="56" t="s">
        <v>29</v>
      </c>
      <c r="C68" s="266"/>
      <c r="D68" s="267"/>
      <c r="E68" s="267"/>
      <c r="F68" s="7" t="str">
        <f t="shared" si="0"/>
        <v>-</v>
      </c>
      <c r="G68" s="7" t="str">
        <f t="shared" si="1"/>
        <v>-</v>
      </c>
      <c r="H68" s="369">
        <v>10.96</v>
      </c>
      <c r="I68" s="369">
        <v>10.59</v>
      </c>
      <c r="J68" s="9" t="str">
        <f t="shared" si="10"/>
        <v/>
      </c>
      <c r="K68" s="288"/>
      <c r="L68" s="267"/>
      <c r="M68" s="267"/>
      <c r="N68" s="8" t="str">
        <f t="shared" si="3"/>
        <v>-</v>
      </c>
      <c r="O68" s="7" t="str">
        <f t="shared" si="4"/>
        <v>-</v>
      </c>
      <c r="P68" s="369">
        <v>4.0599999999999996</v>
      </c>
      <c r="Q68" s="369">
        <v>4.05</v>
      </c>
      <c r="R68" s="10" t="str">
        <f t="shared" si="11"/>
        <v/>
      </c>
      <c r="S68" s="288"/>
      <c r="T68" s="267"/>
      <c r="U68" s="267"/>
      <c r="V68" s="8" t="str">
        <f t="shared" si="6"/>
        <v>-</v>
      </c>
      <c r="W68" s="7" t="str">
        <f t="shared" si="7"/>
        <v>-</v>
      </c>
      <c r="X68" s="369">
        <v>7.84</v>
      </c>
      <c r="Y68" s="369">
        <v>4.04</v>
      </c>
      <c r="Z68" s="10" t="str">
        <f t="shared" si="12"/>
        <v/>
      </c>
      <c r="AA68" s="23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2">
      <c r="A69" s="428"/>
      <c r="B69" s="56" t="s">
        <v>30</v>
      </c>
      <c r="C69" s="266"/>
      <c r="D69" s="267"/>
      <c r="E69" s="267"/>
      <c r="F69" s="7" t="str">
        <f t="shared" si="0"/>
        <v>-</v>
      </c>
      <c r="G69" s="7" t="str">
        <f t="shared" si="1"/>
        <v>-</v>
      </c>
      <c r="H69" s="369">
        <v>10.96</v>
      </c>
      <c r="I69" s="369">
        <v>10.59</v>
      </c>
      <c r="J69" s="9" t="str">
        <f t="shared" si="10"/>
        <v/>
      </c>
      <c r="K69" s="288"/>
      <c r="L69" s="267"/>
      <c r="M69" s="267"/>
      <c r="N69" s="8" t="str">
        <f t="shared" si="3"/>
        <v>-</v>
      </c>
      <c r="O69" s="7" t="str">
        <f t="shared" si="4"/>
        <v>-</v>
      </c>
      <c r="P69" s="369">
        <v>4.0599999999999996</v>
      </c>
      <c r="Q69" s="369">
        <v>4.05</v>
      </c>
      <c r="R69" s="10" t="str">
        <f t="shared" si="11"/>
        <v/>
      </c>
      <c r="S69" s="288"/>
      <c r="T69" s="267"/>
      <c r="U69" s="267"/>
      <c r="V69" s="8" t="str">
        <f t="shared" si="6"/>
        <v>-</v>
      </c>
      <c r="W69" s="7" t="str">
        <f t="shared" si="7"/>
        <v>-</v>
      </c>
      <c r="X69" s="369">
        <v>7.84</v>
      </c>
      <c r="Y69" s="369">
        <v>4.04</v>
      </c>
      <c r="Z69" s="10" t="str">
        <f t="shared" si="12"/>
        <v/>
      </c>
      <c r="AA69" s="23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2">
      <c r="A70" s="428"/>
      <c r="B70" s="56" t="s">
        <v>31</v>
      </c>
      <c r="C70" s="266"/>
      <c r="D70" s="267"/>
      <c r="E70" s="267"/>
      <c r="F70" s="7" t="str">
        <f t="shared" si="0"/>
        <v>-</v>
      </c>
      <c r="G70" s="7" t="str">
        <f t="shared" si="1"/>
        <v>-</v>
      </c>
      <c r="H70" s="369">
        <v>10.96</v>
      </c>
      <c r="I70" s="369">
        <v>10.59</v>
      </c>
      <c r="J70" s="9" t="str">
        <f t="shared" si="10"/>
        <v/>
      </c>
      <c r="K70" s="288"/>
      <c r="L70" s="267"/>
      <c r="M70" s="267"/>
      <c r="N70" s="8" t="str">
        <f t="shared" si="3"/>
        <v>-</v>
      </c>
      <c r="O70" s="7" t="str">
        <f t="shared" si="4"/>
        <v>-</v>
      </c>
      <c r="P70" s="369">
        <v>4.0599999999999996</v>
      </c>
      <c r="Q70" s="369">
        <v>4.05</v>
      </c>
      <c r="R70" s="10" t="str">
        <f t="shared" si="11"/>
        <v/>
      </c>
      <c r="S70" s="288"/>
      <c r="T70" s="267"/>
      <c r="U70" s="267"/>
      <c r="V70" s="8" t="str">
        <f t="shared" si="6"/>
        <v>-</v>
      </c>
      <c r="W70" s="7" t="str">
        <f t="shared" si="7"/>
        <v>-</v>
      </c>
      <c r="X70" s="369">
        <v>7.84</v>
      </c>
      <c r="Y70" s="369">
        <v>4.04</v>
      </c>
      <c r="Z70" s="10" t="str">
        <f t="shared" si="12"/>
        <v/>
      </c>
      <c r="AA70" s="23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ht="13.5" thickBot="1" x14ac:dyDescent="0.25">
      <c r="A71" s="429"/>
      <c r="B71" s="57" t="s">
        <v>32</v>
      </c>
      <c r="C71" s="339"/>
      <c r="D71" s="340"/>
      <c r="E71" s="340"/>
      <c r="F71" s="81" t="str">
        <f t="shared" si="0"/>
        <v>-</v>
      </c>
      <c r="G71" s="81" t="str">
        <f t="shared" si="1"/>
        <v>-</v>
      </c>
      <c r="H71" s="369">
        <v>10.96</v>
      </c>
      <c r="I71" s="369">
        <v>10.59</v>
      </c>
      <c r="J71" s="134" t="str">
        <f t="shared" si="10"/>
        <v/>
      </c>
      <c r="K71" s="341"/>
      <c r="L71" s="340"/>
      <c r="M71" s="340"/>
      <c r="N71" s="31" t="str">
        <f t="shared" si="3"/>
        <v>-</v>
      </c>
      <c r="O71" s="81" t="str">
        <f t="shared" si="4"/>
        <v>-</v>
      </c>
      <c r="P71" s="369">
        <v>4.0599999999999996</v>
      </c>
      <c r="Q71" s="369">
        <v>4.05</v>
      </c>
      <c r="R71" s="135" t="str">
        <f t="shared" si="11"/>
        <v/>
      </c>
      <c r="S71" s="341"/>
      <c r="T71" s="340"/>
      <c r="U71" s="340"/>
      <c r="V71" s="31" t="str">
        <f t="shared" si="6"/>
        <v>-</v>
      </c>
      <c r="W71" s="81" t="str">
        <f t="shared" si="7"/>
        <v>-</v>
      </c>
      <c r="X71" s="369">
        <v>7.84</v>
      </c>
      <c r="Y71" s="369">
        <v>4.04</v>
      </c>
      <c r="Z71" s="135" t="str">
        <f t="shared" si="12"/>
        <v/>
      </c>
      <c r="AA71" s="23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283">
        <f>SUM(E60:E71)</f>
        <v>0</v>
      </c>
      <c r="F72" s="128" t="str">
        <f>IF(C72=0,"-",(E72/C72*1000))</f>
        <v>-</v>
      </c>
      <c r="G72" s="128" t="str">
        <f t="shared" ref="G72:G85" si="13">IF(ISERROR($E$86/$C$86*1000)=TRUE,"-",($E$86/$C$86*1000))</f>
        <v>-</v>
      </c>
      <c r="H72" s="369">
        <v>10.96</v>
      </c>
      <c r="I72" s="369">
        <v>10.59</v>
      </c>
      <c r="J72" s="129" t="str">
        <f t="shared" si="10"/>
        <v/>
      </c>
      <c r="K72" s="295">
        <f>SUM(K60:K71)</f>
        <v>0</v>
      </c>
      <c r="L72" s="283">
        <f>SUM(L60:L71)</f>
        <v>0</v>
      </c>
      <c r="M72" s="283">
        <f>SUM(M60:M71)</f>
        <v>0</v>
      </c>
      <c r="N72" s="130" t="str">
        <f>IF(K72=0,"-",(M72/K72*1000))</f>
        <v>-</v>
      </c>
      <c r="O72" s="128" t="str">
        <f t="shared" ref="O72:O85" si="14">IF(ISERROR($M$86/$K$86*1000)=TRUE,"-",($M$86/$K$86*1000))</f>
        <v>-</v>
      </c>
      <c r="P72" s="369">
        <v>4.0599999999999996</v>
      </c>
      <c r="Q72" s="369">
        <v>4.05</v>
      </c>
      <c r="R72" s="131" t="str">
        <f t="shared" si="11"/>
        <v/>
      </c>
      <c r="S72" s="295">
        <f>SUM(S60:S71)</f>
        <v>0</v>
      </c>
      <c r="T72" s="283">
        <f>SUM(T60:T71)</f>
        <v>0</v>
      </c>
      <c r="U72" s="283">
        <f>SUM(U60:U71)</f>
        <v>0</v>
      </c>
      <c r="V72" s="130" t="str">
        <f>IF(S72=0,"-",(U72/S72*1000))</f>
        <v>-</v>
      </c>
      <c r="W72" s="128" t="str">
        <f t="shared" ref="W72:W85" si="15">IF(ISERROR($U$86/$S$86*1000)=TRUE,"-",($U$86/$S$86*1000))</f>
        <v>-</v>
      </c>
      <c r="X72" s="369">
        <v>7.84</v>
      </c>
      <c r="Y72" s="369">
        <v>4.04</v>
      </c>
      <c r="Z72" s="131" t="str">
        <f>IF(S72=0,"",(((W72*0.001)+2.58*(SQRT(W72*0.001/S72))))*1000)</f>
        <v/>
      </c>
      <c r="AA72" s="2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ht="12.75" customHeight="1" thickTop="1" x14ac:dyDescent="0.2">
      <c r="A73" s="427">
        <v>2010</v>
      </c>
      <c r="B73" s="75" t="s">
        <v>21</v>
      </c>
      <c r="C73" s="264"/>
      <c r="D73" s="265"/>
      <c r="E73" s="265"/>
      <c r="F73" s="77" t="str">
        <f t="shared" ref="F73:F84" si="16">IF(C73=0,"-",(E73/C73*1000))</f>
        <v>-</v>
      </c>
      <c r="G73" s="77" t="str">
        <f t="shared" si="13"/>
        <v>-</v>
      </c>
      <c r="H73" s="369">
        <v>10.96</v>
      </c>
      <c r="I73" s="369">
        <v>10.59</v>
      </c>
      <c r="J73" s="132" t="str">
        <f>IF(C73=0,"",(((G73*0.001)+2.58*(SQRT(G73*0.001/C73))))*1000)</f>
        <v/>
      </c>
      <c r="K73" s="287"/>
      <c r="L73" s="265"/>
      <c r="M73" s="265"/>
      <c r="N73" s="76" t="str">
        <f t="shared" ref="N73:N84" si="17">IF(K73=0,"-",(M73/K73*1000))</f>
        <v>-</v>
      </c>
      <c r="O73" s="77" t="str">
        <f t="shared" si="14"/>
        <v>-</v>
      </c>
      <c r="P73" s="369">
        <v>4.0599999999999996</v>
      </c>
      <c r="Q73" s="369">
        <v>4.05</v>
      </c>
      <c r="R73" s="133" t="str">
        <f>IF(K73=0,"",(((O73*0.001)+2.58*(SQRT(O73*0.001/K73))))*1000)</f>
        <v/>
      </c>
      <c r="S73" s="287"/>
      <c r="T73" s="265"/>
      <c r="U73" s="265"/>
      <c r="V73" s="76" t="str">
        <f t="shared" ref="V73:V84" si="18">IF(S73=0,"-",(U73/S73*1000))</f>
        <v>-</v>
      </c>
      <c r="W73" s="77" t="str">
        <f t="shared" si="15"/>
        <v>-</v>
      </c>
      <c r="X73" s="369">
        <v>7.84</v>
      </c>
      <c r="Y73" s="369">
        <v>4.04</v>
      </c>
      <c r="Z73" s="133" t="str">
        <f>IF(S73=0,"",(((W73*0.001)+2.58*(SQRT(W73*0.001/S73))))*1000)</f>
        <v/>
      </c>
      <c r="AA73" s="23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2">
      <c r="A74" s="428"/>
      <c r="B74" s="56" t="s">
        <v>22</v>
      </c>
      <c r="C74" s="266"/>
      <c r="D74" s="267"/>
      <c r="E74" s="267"/>
      <c r="F74" s="7" t="str">
        <f t="shared" si="16"/>
        <v>-</v>
      </c>
      <c r="G74" s="7" t="str">
        <f t="shared" si="13"/>
        <v>-</v>
      </c>
      <c r="H74" s="369">
        <v>10.96</v>
      </c>
      <c r="I74" s="369">
        <v>10.59</v>
      </c>
      <c r="J74" s="9" t="str">
        <f t="shared" ref="J74:J85" si="19">IF(C74=0,"",(((G74*0.001)+2.58*(SQRT(G74*0.001/C74))))*1000)</f>
        <v/>
      </c>
      <c r="K74" s="288"/>
      <c r="L74" s="267"/>
      <c r="M74" s="267"/>
      <c r="N74" s="8" t="str">
        <f t="shared" si="17"/>
        <v>-</v>
      </c>
      <c r="O74" s="7" t="str">
        <f t="shared" si="14"/>
        <v>-</v>
      </c>
      <c r="P74" s="369">
        <v>4.0599999999999996</v>
      </c>
      <c r="Q74" s="369">
        <v>4.05</v>
      </c>
      <c r="R74" s="10" t="str">
        <f t="shared" ref="R74:R85" si="20">IF(K74=0,"",(((O74*0.001)+2.58*(SQRT(O74*0.001/K74))))*1000)</f>
        <v/>
      </c>
      <c r="S74" s="288"/>
      <c r="T74" s="267"/>
      <c r="U74" s="267"/>
      <c r="V74" s="8" t="str">
        <f t="shared" si="18"/>
        <v>-</v>
      </c>
      <c r="W74" s="7" t="str">
        <f t="shared" si="15"/>
        <v>-</v>
      </c>
      <c r="X74" s="369">
        <v>7.84</v>
      </c>
      <c r="Y74" s="369">
        <v>4.04</v>
      </c>
      <c r="Z74" s="10" t="str">
        <f t="shared" ref="Z74:Z84" si="21">IF(S74=0,"",(((W74*0.001)+2.58*(SQRT(W74*0.001/S74))))*1000)</f>
        <v/>
      </c>
      <c r="AA74" s="23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2">
      <c r="A75" s="428"/>
      <c r="B75" s="56" t="s">
        <v>23</v>
      </c>
      <c r="C75" s="266"/>
      <c r="D75" s="267"/>
      <c r="E75" s="267"/>
      <c r="F75" s="7" t="str">
        <f t="shared" si="16"/>
        <v>-</v>
      </c>
      <c r="G75" s="7" t="str">
        <f t="shared" si="13"/>
        <v>-</v>
      </c>
      <c r="H75" s="369">
        <v>10.96</v>
      </c>
      <c r="I75" s="369">
        <v>10.59</v>
      </c>
      <c r="J75" s="9" t="str">
        <f t="shared" si="19"/>
        <v/>
      </c>
      <c r="K75" s="288"/>
      <c r="L75" s="267"/>
      <c r="M75" s="267"/>
      <c r="N75" s="8" t="str">
        <f t="shared" si="17"/>
        <v>-</v>
      </c>
      <c r="O75" s="7" t="str">
        <f t="shared" si="14"/>
        <v>-</v>
      </c>
      <c r="P75" s="369">
        <v>4.0599999999999996</v>
      </c>
      <c r="Q75" s="369">
        <v>4.05</v>
      </c>
      <c r="R75" s="10" t="str">
        <f t="shared" si="20"/>
        <v/>
      </c>
      <c r="S75" s="288"/>
      <c r="T75" s="267"/>
      <c r="U75" s="267"/>
      <c r="V75" s="8" t="str">
        <f t="shared" si="18"/>
        <v>-</v>
      </c>
      <c r="W75" s="7" t="str">
        <f t="shared" si="15"/>
        <v>-</v>
      </c>
      <c r="X75" s="369">
        <v>7.84</v>
      </c>
      <c r="Y75" s="369">
        <v>4.04</v>
      </c>
      <c r="Z75" s="10" t="str">
        <f t="shared" si="21"/>
        <v/>
      </c>
      <c r="AA75" s="23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2">
      <c r="A76" s="428"/>
      <c r="B76" s="56" t="s">
        <v>24</v>
      </c>
      <c r="C76" s="266"/>
      <c r="D76" s="267"/>
      <c r="E76" s="267"/>
      <c r="F76" s="7" t="str">
        <f t="shared" si="16"/>
        <v>-</v>
      </c>
      <c r="G76" s="7" t="str">
        <f t="shared" si="13"/>
        <v>-</v>
      </c>
      <c r="H76" s="369">
        <v>10.96</v>
      </c>
      <c r="I76" s="369">
        <v>10.59</v>
      </c>
      <c r="J76" s="9" t="str">
        <f t="shared" si="19"/>
        <v/>
      </c>
      <c r="K76" s="288"/>
      <c r="L76" s="267"/>
      <c r="M76" s="267"/>
      <c r="N76" s="8" t="str">
        <f t="shared" si="17"/>
        <v>-</v>
      </c>
      <c r="O76" s="7" t="str">
        <f t="shared" si="14"/>
        <v>-</v>
      </c>
      <c r="P76" s="369">
        <v>4.0599999999999996</v>
      </c>
      <c r="Q76" s="369">
        <v>4.05</v>
      </c>
      <c r="R76" s="10" t="str">
        <f t="shared" si="20"/>
        <v/>
      </c>
      <c r="S76" s="288"/>
      <c r="T76" s="267"/>
      <c r="U76" s="267"/>
      <c r="V76" s="8" t="str">
        <f t="shared" si="18"/>
        <v>-</v>
      </c>
      <c r="W76" s="7" t="str">
        <f t="shared" si="15"/>
        <v>-</v>
      </c>
      <c r="X76" s="369">
        <v>7.84</v>
      </c>
      <c r="Y76" s="369">
        <v>4.04</v>
      </c>
      <c r="Z76" s="10" t="str">
        <f t="shared" si="21"/>
        <v/>
      </c>
      <c r="AA76" s="23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x14ac:dyDescent="0.2">
      <c r="A77" s="428"/>
      <c r="B77" s="56" t="s">
        <v>25</v>
      </c>
      <c r="C77" s="266"/>
      <c r="D77" s="267"/>
      <c r="E77" s="267"/>
      <c r="F77" s="7" t="str">
        <f t="shared" si="16"/>
        <v>-</v>
      </c>
      <c r="G77" s="7" t="str">
        <f t="shared" si="13"/>
        <v>-</v>
      </c>
      <c r="H77" s="369">
        <v>10.96</v>
      </c>
      <c r="I77" s="369">
        <v>10.59</v>
      </c>
      <c r="J77" s="9" t="str">
        <f t="shared" si="19"/>
        <v/>
      </c>
      <c r="K77" s="288"/>
      <c r="L77" s="267"/>
      <c r="M77" s="267"/>
      <c r="N77" s="8" t="str">
        <f t="shared" si="17"/>
        <v>-</v>
      </c>
      <c r="O77" s="7" t="str">
        <f t="shared" si="14"/>
        <v>-</v>
      </c>
      <c r="P77" s="369">
        <v>4.0599999999999996</v>
      </c>
      <c r="Q77" s="369">
        <v>4.05</v>
      </c>
      <c r="R77" s="10" t="str">
        <f t="shared" si="20"/>
        <v/>
      </c>
      <c r="S77" s="288"/>
      <c r="T77" s="267"/>
      <c r="U77" s="267"/>
      <c r="V77" s="8" t="str">
        <f t="shared" si="18"/>
        <v>-</v>
      </c>
      <c r="W77" s="7" t="str">
        <f t="shared" si="15"/>
        <v>-</v>
      </c>
      <c r="X77" s="369">
        <v>7.84</v>
      </c>
      <c r="Y77" s="369">
        <v>4.04</v>
      </c>
      <c r="Z77" s="10" t="str">
        <f t="shared" si="21"/>
        <v/>
      </c>
      <c r="AA77" s="23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ht="15.75" customHeight="1" x14ac:dyDescent="0.2">
      <c r="A78" s="428"/>
      <c r="B78" s="56" t="s">
        <v>26</v>
      </c>
      <c r="C78" s="266"/>
      <c r="D78" s="267"/>
      <c r="E78" s="267"/>
      <c r="F78" s="7" t="str">
        <f t="shared" si="16"/>
        <v>-</v>
      </c>
      <c r="G78" s="7" t="str">
        <f t="shared" si="13"/>
        <v>-</v>
      </c>
      <c r="H78" s="369">
        <v>10.96</v>
      </c>
      <c r="I78" s="369">
        <v>10.59</v>
      </c>
      <c r="J78" s="9" t="str">
        <f t="shared" si="19"/>
        <v/>
      </c>
      <c r="K78" s="288"/>
      <c r="L78" s="267"/>
      <c r="M78" s="267"/>
      <c r="N78" s="8" t="str">
        <f t="shared" si="17"/>
        <v>-</v>
      </c>
      <c r="O78" s="7" t="str">
        <f t="shared" si="14"/>
        <v>-</v>
      </c>
      <c r="P78" s="369">
        <v>4.0599999999999996</v>
      </c>
      <c r="Q78" s="369">
        <v>4.05</v>
      </c>
      <c r="R78" s="10" t="str">
        <f t="shared" si="20"/>
        <v/>
      </c>
      <c r="S78" s="288"/>
      <c r="T78" s="267"/>
      <c r="U78" s="267"/>
      <c r="V78" s="8" t="str">
        <f t="shared" si="18"/>
        <v>-</v>
      </c>
      <c r="W78" s="7" t="str">
        <f t="shared" si="15"/>
        <v>-</v>
      </c>
      <c r="X78" s="369">
        <v>7.84</v>
      </c>
      <c r="Y78" s="369">
        <v>4.04</v>
      </c>
      <c r="Z78" s="10" t="str">
        <f t="shared" si="21"/>
        <v/>
      </c>
      <c r="AA78" s="23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x14ac:dyDescent="0.2">
      <c r="A79" s="428"/>
      <c r="B79" s="56" t="s">
        <v>27</v>
      </c>
      <c r="C79" s="266"/>
      <c r="D79" s="267"/>
      <c r="E79" s="267"/>
      <c r="F79" s="7" t="str">
        <f t="shared" si="16"/>
        <v>-</v>
      </c>
      <c r="G79" s="7" t="str">
        <f t="shared" si="13"/>
        <v>-</v>
      </c>
      <c r="H79" s="369">
        <v>10.96</v>
      </c>
      <c r="I79" s="369">
        <v>10.59</v>
      </c>
      <c r="J79" s="9" t="str">
        <f t="shared" si="19"/>
        <v/>
      </c>
      <c r="K79" s="288"/>
      <c r="L79" s="267"/>
      <c r="M79" s="267"/>
      <c r="N79" s="8" t="str">
        <f t="shared" si="17"/>
        <v>-</v>
      </c>
      <c r="O79" s="7" t="str">
        <f t="shared" si="14"/>
        <v>-</v>
      </c>
      <c r="P79" s="369">
        <v>4.0599999999999996</v>
      </c>
      <c r="Q79" s="369">
        <v>4.05</v>
      </c>
      <c r="R79" s="10" t="str">
        <f t="shared" si="20"/>
        <v/>
      </c>
      <c r="S79" s="288"/>
      <c r="T79" s="267"/>
      <c r="U79" s="267"/>
      <c r="V79" s="8" t="str">
        <f t="shared" si="18"/>
        <v>-</v>
      </c>
      <c r="W79" s="7" t="str">
        <f t="shared" si="15"/>
        <v>-</v>
      </c>
      <c r="X79" s="369">
        <v>7.84</v>
      </c>
      <c r="Y79" s="369">
        <v>4.04</v>
      </c>
      <c r="Z79" s="10" t="str">
        <f t="shared" si="21"/>
        <v/>
      </c>
      <c r="AA79" s="23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x14ac:dyDescent="0.2">
      <c r="A80" s="428"/>
      <c r="B80" s="56" t="s">
        <v>28</v>
      </c>
      <c r="C80" s="266"/>
      <c r="D80" s="267"/>
      <c r="E80" s="267"/>
      <c r="F80" s="7" t="str">
        <f t="shared" si="16"/>
        <v>-</v>
      </c>
      <c r="G80" s="7" t="str">
        <f t="shared" si="13"/>
        <v>-</v>
      </c>
      <c r="H80" s="369">
        <v>10.96</v>
      </c>
      <c r="I80" s="369">
        <v>10.59</v>
      </c>
      <c r="J80" s="9" t="str">
        <f t="shared" si="19"/>
        <v/>
      </c>
      <c r="K80" s="288"/>
      <c r="L80" s="267"/>
      <c r="M80" s="267"/>
      <c r="N80" s="8" t="str">
        <f t="shared" si="17"/>
        <v>-</v>
      </c>
      <c r="O80" s="7" t="str">
        <f t="shared" si="14"/>
        <v>-</v>
      </c>
      <c r="P80" s="369">
        <v>4.0599999999999996</v>
      </c>
      <c r="Q80" s="369">
        <v>4.05</v>
      </c>
      <c r="R80" s="10" t="str">
        <f t="shared" si="20"/>
        <v/>
      </c>
      <c r="S80" s="288"/>
      <c r="T80" s="267"/>
      <c r="U80" s="267"/>
      <c r="V80" s="8" t="str">
        <f t="shared" si="18"/>
        <v>-</v>
      </c>
      <c r="W80" s="7" t="str">
        <f t="shared" si="15"/>
        <v>-</v>
      </c>
      <c r="X80" s="369">
        <v>7.84</v>
      </c>
      <c r="Y80" s="369">
        <v>4.04</v>
      </c>
      <c r="Z80" s="10" t="str">
        <f t="shared" si="21"/>
        <v/>
      </c>
      <c r="AA80" s="23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x14ac:dyDescent="0.2">
      <c r="A81" s="428"/>
      <c r="B81" s="56" t="s">
        <v>29</v>
      </c>
      <c r="C81" s="266"/>
      <c r="D81" s="267"/>
      <c r="E81" s="267"/>
      <c r="F81" s="7" t="str">
        <f t="shared" si="16"/>
        <v>-</v>
      </c>
      <c r="G81" s="7" t="str">
        <f t="shared" si="13"/>
        <v>-</v>
      </c>
      <c r="H81" s="369">
        <v>10.96</v>
      </c>
      <c r="I81" s="369">
        <v>10.59</v>
      </c>
      <c r="J81" s="9" t="str">
        <f t="shared" si="19"/>
        <v/>
      </c>
      <c r="K81" s="288"/>
      <c r="L81" s="267"/>
      <c r="M81" s="267"/>
      <c r="N81" s="8" t="str">
        <f t="shared" si="17"/>
        <v>-</v>
      </c>
      <c r="O81" s="7" t="str">
        <f t="shared" si="14"/>
        <v>-</v>
      </c>
      <c r="P81" s="369">
        <v>4.0599999999999996</v>
      </c>
      <c r="Q81" s="369">
        <v>4.05</v>
      </c>
      <c r="R81" s="10" t="str">
        <f t="shared" si="20"/>
        <v/>
      </c>
      <c r="S81" s="288"/>
      <c r="T81" s="267"/>
      <c r="U81" s="267"/>
      <c r="V81" s="8" t="str">
        <f t="shared" si="18"/>
        <v>-</v>
      </c>
      <c r="W81" s="7" t="str">
        <f t="shared" si="15"/>
        <v>-</v>
      </c>
      <c r="X81" s="369">
        <v>7.84</v>
      </c>
      <c r="Y81" s="369">
        <v>4.04</v>
      </c>
      <c r="Z81" s="10" t="str">
        <f t="shared" si="21"/>
        <v/>
      </c>
      <c r="AA81" s="23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x14ac:dyDescent="0.2">
      <c r="A82" s="428"/>
      <c r="B82" s="56" t="s">
        <v>30</v>
      </c>
      <c r="C82" s="266"/>
      <c r="D82" s="267"/>
      <c r="E82" s="267"/>
      <c r="F82" s="7" t="str">
        <f t="shared" si="16"/>
        <v>-</v>
      </c>
      <c r="G82" s="7" t="str">
        <f t="shared" si="13"/>
        <v>-</v>
      </c>
      <c r="H82" s="369">
        <v>10.96</v>
      </c>
      <c r="I82" s="369">
        <v>10.59</v>
      </c>
      <c r="J82" s="9" t="str">
        <f t="shared" si="19"/>
        <v/>
      </c>
      <c r="K82" s="288"/>
      <c r="L82" s="267"/>
      <c r="M82" s="267"/>
      <c r="N82" s="8" t="str">
        <f t="shared" si="17"/>
        <v>-</v>
      </c>
      <c r="O82" s="7" t="str">
        <f t="shared" si="14"/>
        <v>-</v>
      </c>
      <c r="P82" s="369">
        <v>4.0599999999999996</v>
      </c>
      <c r="Q82" s="369">
        <v>4.05</v>
      </c>
      <c r="R82" s="10" t="str">
        <f t="shared" si="20"/>
        <v/>
      </c>
      <c r="S82" s="288"/>
      <c r="T82" s="267"/>
      <c r="U82" s="267"/>
      <c r="V82" s="8" t="str">
        <f t="shared" si="18"/>
        <v>-</v>
      </c>
      <c r="W82" s="7" t="str">
        <f t="shared" si="15"/>
        <v>-</v>
      </c>
      <c r="X82" s="369">
        <v>7.84</v>
      </c>
      <c r="Y82" s="369">
        <v>4.04</v>
      </c>
      <c r="Z82" s="10" t="str">
        <f t="shared" si="21"/>
        <v/>
      </c>
      <c r="AA82" s="23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x14ac:dyDescent="0.2">
      <c r="A83" s="428"/>
      <c r="B83" s="56" t="s">
        <v>31</v>
      </c>
      <c r="C83" s="266"/>
      <c r="D83" s="267"/>
      <c r="E83" s="267"/>
      <c r="F83" s="7" t="str">
        <f t="shared" si="16"/>
        <v>-</v>
      </c>
      <c r="G83" s="7" t="str">
        <f t="shared" si="13"/>
        <v>-</v>
      </c>
      <c r="H83" s="369">
        <v>10.96</v>
      </c>
      <c r="I83" s="369">
        <v>10.59</v>
      </c>
      <c r="J83" s="9" t="str">
        <f t="shared" si="19"/>
        <v/>
      </c>
      <c r="K83" s="288"/>
      <c r="L83" s="267"/>
      <c r="M83" s="267"/>
      <c r="N83" s="8" t="str">
        <f t="shared" si="17"/>
        <v>-</v>
      </c>
      <c r="O83" s="7" t="str">
        <f t="shared" si="14"/>
        <v>-</v>
      </c>
      <c r="P83" s="369">
        <v>4.0599999999999996</v>
      </c>
      <c r="Q83" s="369">
        <v>4.05</v>
      </c>
      <c r="R83" s="10" t="str">
        <f t="shared" si="20"/>
        <v/>
      </c>
      <c r="S83" s="288"/>
      <c r="T83" s="267"/>
      <c r="U83" s="267"/>
      <c r="V83" s="8" t="str">
        <f t="shared" si="18"/>
        <v>-</v>
      </c>
      <c r="W83" s="7" t="str">
        <f t="shared" si="15"/>
        <v>-</v>
      </c>
      <c r="X83" s="369">
        <v>7.84</v>
      </c>
      <c r="Y83" s="369">
        <v>4.04</v>
      </c>
      <c r="Z83" s="10" t="str">
        <f t="shared" si="21"/>
        <v/>
      </c>
      <c r="AA83" s="23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ht="13.5" thickBot="1" x14ac:dyDescent="0.25">
      <c r="A84" s="429"/>
      <c r="B84" s="63" t="s">
        <v>32</v>
      </c>
      <c r="C84" s="268"/>
      <c r="D84" s="269"/>
      <c r="E84" s="269"/>
      <c r="F84" s="43" t="str">
        <f t="shared" si="16"/>
        <v>-</v>
      </c>
      <c r="G84" s="43" t="str">
        <f t="shared" si="13"/>
        <v>-</v>
      </c>
      <c r="H84" s="369">
        <v>10.96</v>
      </c>
      <c r="I84" s="369">
        <v>10.59</v>
      </c>
      <c r="J84" s="125" t="str">
        <f t="shared" si="19"/>
        <v/>
      </c>
      <c r="K84" s="289"/>
      <c r="L84" s="269"/>
      <c r="M84" s="269"/>
      <c r="N84" s="42" t="str">
        <f t="shared" si="17"/>
        <v>-</v>
      </c>
      <c r="O84" s="43" t="str">
        <f t="shared" si="14"/>
        <v>-</v>
      </c>
      <c r="P84" s="369">
        <v>4.0599999999999996</v>
      </c>
      <c r="Q84" s="369">
        <v>4.05</v>
      </c>
      <c r="R84" s="102" t="str">
        <f t="shared" si="20"/>
        <v/>
      </c>
      <c r="S84" s="289"/>
      <c r="T84" s="269"/>
      <c r="U84" s="269"/>
      <c r="V84" s="42" t="str">
        <f t="shared" si="18"/>
        <v>-</v>
      </c>
      <c r="W84" s="43" t="str">
        <f t="shared" si="15"/>
        <v>-</v>
      </c>
      <c r="X84" s="369">
        <v>7.84</v>
      </c>
      <c r="Y84" s="369">
        <v>4.04</v>
      </c>
      <c r="Z84" s="102" t="str">
        <f t="shared" si="21"/>
        <v/>
      </c>
      <c r="AA84" s="23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ht="17.25" thickTop="1" thickBot="1" x14ac:dyDescent="0.3">
      <c r="A85" s="54"/>
      <c r="B85" s="156" t="s">
        <v>33</v>
      </c>
      <c r="C85" s="157">
        <f>SUM(C73:C84)</f>
        <v>0</v>
      </c>
      <c r="D85" s="158">
        <f>SUM(D73:D84)</f>
        <v>0</v>
      </c>
      <c r="E85" s="158">
        <f>SUM(E73:E84)</f>
        <v>0</v>
      </c>
      <c r="F85" s="159" t="str">
        <f>IF(C85=0,"-",(E85/C85*1000))</f>
        <v>-</v>
      </c>
      <c r="G85" s="159" t="str">
        <f t="shared" si="13"/>
        <v>-</v>
      </c>
      <c r="H85" s="369">
        <v>10.96</v>
      </c>
      <c r="I85" s="369">
        <v>10.59</v>
      </c>
      <c r="J85" s="160" t="str">
        <f t="shared" si="19"/>
        <v/>
      </c>
      <c r="K85" s="161">
        <f>SUM(K73:K84)</f>
        <v>0</v>
      </c>
      <c r="L85" s="158">
        <f>SUM(L73:L84)</f>
        <v>0</v>
      </c>
      <c r="M85" s="158">
        <f>SUM(M73:M84)</f>
        <v>0</v>
      </c>
      <c r="N85" s="162" t="str">
        <f>IF(K85=0,"-",(M85/K85*1000))</f>
        <v>-</v>
      </c>
      <c r="O85" s="159" t="str">
        <f t="shared" si="14"/>
        <v>-</v>
      </c>
      <c r="P85" s="369">
        <v>4.0599999999999996</v>
      </c>
      <c r="Q85" s="369">
        <v>4.05</v>
      </c>
      <c r="R85" s="163" t="str">
        <f t="shared" si="20"/>
        <v/>
      </c>
      <c r="S85" s="342">
        <f>SUM(S73:S84)</f>
        <v>0</v>
      </c>
      <c r="T85" s="343">
        <f>SUM(T73:T84)</f>
        <v>0</v>
      </c>
      <c r="U85" s="343">
        <f>SUM(U73:U84)</f>
        <v>0</v>
      </c>
      <c r="V85" s="162" t="str">
        <f>IF(S85=0,"-",(U85/S85*1000))</f>
        <v>-</v>
      </c>
      <c r="W85" s="159" t="str">
        <f t="shared" si="15"/>
        <v>-</v>
      </c>
      <c r="X85" s="369">
        <v>7.84</v>
      </c>
      <c r="Y85" s="369">
        <v>4.04</v>
      </c>
      <c r="Z85" s="163" t="str">
        <f>IF(S85=0,"",(((W85*0.001)+2.58*(SQRT(W85*0.001/S85))))*1000)</f>
        <v/>
      </c>
      <c r="AA85" s="24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ht="26.25" customHeight="1" thickTop="1" thickBot="1" x14ac:dyDescent="0.4">
      <c r="A86" s="430" t="s">
        <v>39</v>
      </c>
      <c r="B86" s="431"/>
      <c r="C86" s="164">
        <f>SUM(C20,C33,C46,C59,C72,C85)</f>
        <v>0</v>
      </c>
      <c r="D86" s="164">
        <f>SUM(D20,D33,D46,D59,D72,D85)</f>
        <v>0</v>
      </c>
      <c r="E86" s="164">
        <f>SUM(E20,E33,E46,E59,E72,E85)</f>
        <v>0</v>
      </c>
      <c r="F86" s="17" t="str">
        <f>IF(C86=0,"-",(E86/C86*1000))</f>
        <v>-</v>
      </c>
      <c r="G86" s="17"/>
      <c r="H86" s="137"/>
      <c r="I86" s="137"/>
      <c r="J86" s="19"/>
      <c r="K86" s="164">
        <f>SUM(K20,K33,K46,K59,K72,K85)</f>
        <v>0</v>
      </c>
      <c r="L86" s="164">
        <f>SUM(L20,L33,L46,L59,L72,L85)</f>
        <v>0</v>
      </c>
      <c r="M86" s="164">
        <f>SUM(M20,M33,M46,M59,M72,M85)</f>
        <v>0</v>
      </c>
      <c r="N86" s="17" t="str">
        <f>IF(K86=0,"-",(M86/K86*1000))</f>
        <v>-</v>
      </c>
      <c r="O86" s="17"/>
      <c r="P86" s="137"/>
      <c r="Q86" s="137"/>
      <c r="R86" s="19"/>
      <c r="S86" s="164">
        <f>SUM(S20,S33,S46,S59,S72,S85)</f>
        <v>0</v>
      </c>
      <c r="T86" s="164">
        <f>SUM(T20,T33,T46,T59,T72,T85)</f>
        <v>0</v>
      </c>
      <c r="U86" s="164">
        <f>SUM(U20,U33,U46,U59,U72,U85)</f>
        <v>0</v>
      </c>
      <c r="V86" s="17" t="str">
        <f>IF(S86=0,"-",(U86/S86*1000))</f>
        <v>-</v>
      </c>
      <c r="W86" s="17"/>
      <c r="X86" s="137"/>
      <c r="Y86" s="137"/>
      <c r="Z86" s="18"/>
      <c r="AA86" s="25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26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"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x14ac:dyDescent="0.2"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</sheetData>
  <mergeCells count="37">
    <mergeCell ref="A73:A84"/>
    <mergeCell ref="A86:B86"/>
    <mergeCell ref="R3:R6"/>
    <mergeCell ref="A60:A71"/>
    <mergeCell ref="M3:M6"/>
    <mergeCell ref="J3:J6"/>
    <mergeCell ref="A34:A45"/>
    <mergeCell ref="A47:A58"/>
    <mergeCell ref="S3:S6"/>
    <mergeCell ref="T3:T6"/>
    <mergeCell ref="P3:P6"/>
    <mergeCell ref="Q3:Q6"/>
    <mergeCell ref="L3:L6"/>
    <mergeCell ref="Y3:Y6"/>
    <mergeCell ref="Z3:Z6"/>
    <mergeCell ref="A8:A20"/>
    <mergeCell ref="A21:A33"/>
    <mergeCell ref="U3:U6"/>
    <mergeCell ref="V3:V6"/>
    <mergeCell ref="W3:W6"/>
    <mergeCell ref="X3:X6"/>
    <mergeCell ref="A1:Z1"/>
    <mergeCell ref="A2:A7"/>
    <mergeCell ref="B2:B7"/>
    <mergeCell ref="C2:J2"/>
    <mergeCell ref="K2:R2"/>
    <mergeCell ref="S2:Z2"/>
    <mergeCell ref="C3:C6"/>
    <mergeCell ref="D3:D6"/>
    <mergeCell ref="E3:E6"/>
    <mergeCell ref="K3:K6"/>
    <mergeCell ref="N3:N6"/>
    <mergeCell ref="O3:O6"/>
    <mergeCell ref="F3:F6"/>
    <mergeCell ref="G3:G6"/>
    <mergeCell ref="H3:H6"/>
    <mergeCell ref="I3:I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topLeftCell="A43" zoomScale="80" zoomScaleNormal="80" workbookViewId="0">
      <selection activeCell="S86" sqref="S86:U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bestFit="1" customWidth="1"/>
    <col min="12" max="12" width="11.85546875" customWidth="1"/>
    <col min="13" max="14" width="11.5703125" bestFit="1" customWidth="1"/>
    <col min="15" max="18" width="11.5703125" customWidth="1"/>
    <col min="19" max="21" width="11.5703125" bestFit="1" customWidth="1"/>
    <col min="22" max="22" width="12.140625" bestFit="1" customWidth="1"/>
    <col min="23" max="25" width="11.5703125" customWidth="1"/>
    <col min="26" max="26" width="15.28515625" customWidth="1"/>
    <col min="27" max="27" width="15.7109375" customWidth="1"/>
    <col min="28" max="28" width="16.42578125" customWidth="1"/>
    <col min="29" max="29" width="8.140625" customWidth="1"/>
  </cols>
  <sheetData>
    <row r="1" spans="1:60" ht="37.5" customHeight="1" thickBot="1" x14ac:dyDescent="0.4">
      <c r="A1" s="399" t="s">
        <v>94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2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92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2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14.25" customHeight="1" thickTop="1" x14ac:dyDescent="0.2">
      <c r="A3" s="401"/>
      <c r="B3" s="404"/>
      <c r="C3" s="409" t="s">
        <v>3</v>
      </c>
      <c r="D3" s="412" t="s">
        <v>66</v>
      </c>
      <c r="E3" s="412" t="s">
        <v>67</v>
      </c>
      <c r="F3" s="412" t="s">
        <v>4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68</v>
      </c>
      <c r="L3" s="418" t="s">
        <v>66</v>
      </c>
      <c r="M3" s="418" t="s">
        <v>69</v>
      </c>
      <c r="N3" s="418" t="s">
        <v>4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70</v>
      </c>
      <c r="T3" s="418" t="s">
        <v>66</v>
      </c>
      <c r="U3" s="418" t="s">
        <v>71</v>
      </c>
      <c r="V3" s="418" t="s">
        <v>5</v>
      </c>
      <c r="W3" s="418" t="s">
        <v>57</v>
      </c>
      <c r="X3" s="418" t="s">
        <v>59</v>
      </c>
      <c r="Y3" s="418" t="s">
        <v>60</v>
      </c>
      <c r="Z3" s="421" t="s">
        <v>58</v>
      </c>
      <c r="AA3" s="22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2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2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ht="14.2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2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2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ht="13.5" customHeight="1" thickTop="1" x14ac:dyDescent="0.2">
      <c r="A8" s="424">
        <v>2005</v>
      </c>
      <c r="B8" s="75" t="s">
        <v>21</v>
      </c>
      <c r="C8" s="264"/>
      <c r="D8" s="265"/>
      <c r="E8" s="265"/>
      <c r="F8" s="77" t="str">
        <f t="shared" ref="F8:F71" si="0">IF(C8=0,"-",(E8/C8*1000))</f>
        <v>-</v>
      </c>
      <c r="G8" s="77" t="str">
        <f t="shared" ref="G8:G71" si="1">IF(ISERROR($E$86/$C$86*1000)=TRUE,"-",($E$86/$C$86*1000))</f>
        <v>-</v>
      </c>
      <c r="H8" s="369">
        <v>10.96</v>
      </c>
      <c r="I8" s="369">
        <v>10.59</v>
      </c>
      <c r="J8" s="132" t="str">
        <f t="shared" ref="J8:J44" si="2">IF(C8=0,"",(((G8*0.001)+2.58*(SQRT(G8*0.001/C8))))*1000)</f>
        <v/>
      </c>
      <c r="K8" s="287"/>
      <c r="L8" s="265"/>
      <c r="M8" s="265"/>
      <c r="N8" s="76" t="str">
        <f t="shared" ref="N8:N71" si="3">IF(K8=0,"-",(M8/K8*1000))</f>
        <v>-</v>
      </c>
      <c r="O8" s="77" t="str">
        <f t="shared" ref="O8:O71" si="4">IF(ISERROR($M$86/$K$86*1000)=TRUE,"-",($M$86/$K$86*1000))</f>
        <v>-</v>
      </c>
      <c r="P8" s="369">
        <v>4.0599999999999996</v>
      </c>
      <c r="Q8" s="369">
        <v>4.05</v>
      </c>
      <c r="R8" s="133" t="str">
        <f t="shared" ref="R8:R59" si="5">IF(K8=0,"",(((O8*0.001)+2.58*(SQRT(O8*0.001/K8))))*1000)</f>
        <v/>
      </c>
      <c r="S8" s="287"/>
      <c r="T8" s="265"/>
      <c r="U8" s="265"/>
      <c r="V8" s="76" t="str">
        <f t="shared" ref="V8:V71" si="6">IF(S8=0,"-",(U8/S8*1000))</f>
        <v>-</v>
      </c>
      <c r="W8" s="77" t="str">
        <f t="shared" ref="W8:W71" si="7">IF(ISERROR($U$86/$S$86*1000)=TRUE,"-",($U$86/$S$86*1000))</f>
        <v>-</v>
      </c>
      <c r="X8" s="369">
        <v>7.84</v>
      </c>
      <c r="Y8" s="369">
        <v>4.04</v>
      </c>
      <c r="Z8" s="133" t="str">
        <f>IF(S8=0,"",(((W8*0.001)+2.58*(SQRT(W8*0.001/S8))))*1000)</f>
        <v/>
      </c>
      <c r="AA8" s="23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x14ac:dyDescent="0.2">
      <c r="A9" s="425"/>
      <c r="B9" s="56" t="s">
        <v>22</v>
      </c>
      <c r="C9" s="266"/>
      <c r="D9" s="267"/>
      <c r="E9" s="267"/>
      <c r="F9" s="7" t="str">
        <f t="shared" si="0"/>
        <v>-</v>
      </c>
      <c r="G9" s="7" t="str">
        <f t="shared" si="1"/>
        <v>-</v>
      </c>
      <c r="H9" s="369">
        <v>10.96</v>
      </c>
      <c r="I9" s="369">
        <v>10.59</v>
      </c>
      <c r="J9" s="9" t="str">
        <f t="shared" si="2"/>
        <v/>
      </c>
      <c r="K9" s="288"/>
      <c r="L9" s="267"/>
      <c r="M9" s="267"/>
      <c r="N9" s="8" t="str">
        <f t="shared" si="3"/>
        <v>-</v>
      </c>
      <c r="O9" s="7" t="str">
        <f t="shared" si="4"/>
        <v>-</v>
      </c>
      <c r="P9" s="369">
        <v>4.0599999999999996</v>
      </c>
      <c r="Q9" s="369">
        <v>4.05</v>
      </c>
      <c r="R9" s="10" t="str">
        <f t="shared" si="5"/>
        <v/>
      </c>
      <c r="S9" s="288"/>
      <c r="T9" s="267"/>
      <c r="U9" s="267"/>
      <c r="V9" s="8" t="str">
        <f t="shared" si="6"/>
        <v>-</v>
      </c>
      <c r="W9" s="7" t="str">
        <f t="shared" si="7"/>
        <v>-</v>
      </c>
      <c r="X9" s="369">
        <v>7.84</v>
      </c>
      <c r="Y9" s="369">
        <v>4.04</v>
      </c>
      <c r="Z9" s="10" t="str">
        <f t="shared" ref="Z9:Z58" si="8">IF(S9=0,"",(((W9*0.001)+2.58*(SQRT(W9*0.001/S9))))*1000)</f>
        <v/>
      </c>
      <c r="AA9" s="23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x14ac:dyDescent="0.2">
      <c r="A10" s="425"/>
      <c r="B10" s="56" t="s">
        <v>23</v>
      </c>
      <c r="C10" s="266"/>
      <c r="D10" s="267"/>
      <c r="E10" s="267"/>
      <c r="F10" s="7" t="str">
        <f t="shared" si="0"/>
        <v>-</v>
      </c>
      <c r="G10" s="7" t="str">
        <f t="shared" si="1"/>
        <v>-</v>
      </c>
      <c r="H10" s="369">
        <v>10.96</v>
      </c>
      <c r="I10" s="369">
        <v>10.59</v>
      </c>
      <c r="J10" s="9" t="str">
        <f t="shared" si="2"/>
        <v/>
      </c>
      <c r="K10" s="288"/>
      <c r="L10" s="267"/>
      <c r="M10" s="267"/>
      <c r="N10" s="8" t="str">
        <f t="shared" si="3"/>
        <v>-</v>
      </c>
      <c r="O10" s="7" t="str">
        <f t="shared" si="4"/>
        <v>-</v>
      </c>
      <c r="P10" s="369">
        <v>4.0599999999999996</v>
      </c>
      <c r="Q10" s="369">
        <v>4.05</v>
      </c>
      <c r="R10" s="10" t="str">
        <f t="shared" si="5"/>
        <v/>
      </c>
      <c r="S10" s="288"/>
      <c r="T10" s="267"/>
      <c r="U10" s="267"/>
      <c r="V10" s="8" t="str">
        <f t="shared" si="6"/>
        <v>-</v>
      </c>
      <c r="W10" s="7" t="str">
        <f t="shared" si="7"/>
        <v>-</v>
      </c>
      <c r="X10" s="369">
        <v>7.84</v>
      </c>
      <c r="Y10" s="369">
        <v>4.04</v>
      </c>
      <c r="Z10" s="10" t="str">
        <f t="shared" si="8"/>
        <v/>
      </c>
      <c r="AA10" s="23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425"/>
      <c r="B11" s="56" t="s">
        <v>24</v>
      </c>
      <c r="C11" s="266"/>
      <c r="D11" s="267"/>
      <c r="E11" s="267"/>
      <c r="F11" s="7" t="str">
        <f t="shared" si="0"/>
        <v>-</v>
      </c>
      <c r="G11" s="7" t="str">
        <f t="shared" si="1"/>
        <v>-</v>
      </c>
      <c r="H11" s="369">
        <v>10.96</v>
      </c>
      <c r="I11" s="369">
        <v>10.59</v>
      </c>
      <c r="J11" s="9" t="str">
        <f t="shared" si="2"/>
        <v/>
      </c>
      <c r="K11" s="288"/>
      <c r="L11" s="267"/>
      <c r="M11" s="267"/>
      <c r="N11" s="8" t="str">
        <f t="shared" si="3"/>
        <v>-</v>
      </c>
      <c r="O11" s="7" t="str">
        <f t="shared" si="4"/>
        <v>-</v>
      </c>
      <c r="P11" s="369">
        <v>4.0599999999999996</v>
      </c>
      <c r="Q11" s="369">
        <v>4.05</v>
      </c>
      <c r="R11" s="10" t="str">
        <f t="shared" si="5"/>
        <v/>
      </c>
      <c r="S11" s="288"/>
      <c r="T11" s="267"/>
      <c r="U11" s="267"/>
      <c r="V11" s="8" t="str">
        <f t="shared" si="6"/>
        <v>-</v>
      </c>
      <c r="W11" s="7" t="str">
        <f t="shared" si="7"/>
        <v>-</v>
      </c>
      <c r="X11" s="369">
        <v>7.84</v>
      </c>
      <c r="Y11" s="369">
        <v>4.04</v>
      </c>
      <c r="Z11" s="10" t="str">
        <f t="shared" si="8"/>
        <v/>
      </c>
      <c r="AA11" s="2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x14ac:dyDescent="0.2">
      <c r="A12" s="425"/>
      <c r="B12" s="56" t="s">
        <v>25</v>
      </c>
      <c r="C12" s="266"/>
      <c r="D12" s="267"/>
      <c r="E12" s="267"/>
      <c r="F12" s="7" t="str">
        <f t="shared" si="0"/>
        <v>-</v>
      </c>
      <c r="G12" s="7" t="str">
        <f t="shared" si="1"/>
        <v>-</v>
      </c>
      <c r="H12" s="369">
        <v>10.96</v>
      </c>
      <c r="I12" s="369">
        <v>10.59</v>
      </c>
      <c r="J12" s="9" t="str">
        <f t="shared" si="2"/>
        <v/>
      </c>
      <c r="K12" s="288"/>
      <c r="L12" s="267"/>
      <c r="M12" s="267"/>
      <c r="N12" s="8" t="str">
        <f t="shared" si="3"/>
        <v>-</v>
      </c>
      <c r="O12" s="7" t="str">
        <f t="shared" si="4"/>
        <v>-</v>
      </c>
      <c r="P12" s="369">
        <v>4.0599999999999996</v>
      </c>
      <c r="Q12" s="369">
        <v>4.05</v>
      </c>
      <c r="R12" s="10" t="str">
        <f t="shared" si="5"/>
        <v/>
      </c>
      <c r="S12" s="288"/>
      <c r="T12" s="267"/>
      <c r="U12" s="267"/>
      <c r="V12" s="8" t="str">
        <f t="shared" si="6"/>
        <v>-</v>
      </c>
      <c r="W12" s="7" t="str">
        <f t="shared" si="7"/>
        <v>-</v>
      </c>
      <c r="X12" s="369">
        <v>7.84</v>
      </c>
      <c r="Y12" s="369">
        <v>4.04</v>
      </c>
      <c r="Z12" s="10" t="str">
        <f t="shared" si="8"/>
        <v/>
      </c>
      <c r="AA12" s="2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x14ac:dyDescent="0.2">
      <c r="A13" s="425"/>
      <c r="B13" s="56" t="s">
        <v>26</v>
      </c>
      <c r="C13" s="266"/>
      <c r="D13" s="267"/>
      <c r="E13" s="267"/>
      <c r="F13" s="7" t="str">
        <f t="shared" si="0"/>
        <v>-</v>
      </c>
      <c r="G13" s="7" t="str">
        <f t="shared" si="1"/>
        <v>-</v>
      </c>
      <c r="H13" s="369">
        <v>10.96</v>
      </c>
      <c r="I13" s="369">
        <v>10.59</v>
      </c>
      <c r="J13" s="9" t="str">
        <f t="shared" si="2"/>
        <v/>
      </c>
      <c r="K13" s="288"/>
      <c r="L13" s="267"/>
      <c r="M13" s="267"/>
      <c r="N13" s="8" t="str">
        <f t="shared" si="3"/>
        <v>-</v>
      </c>
      <c r="O13" s="7" t="str">
        <f t="shared" si="4"/>
        <v>-</v>
      </c>
      <c r="P13" s="369">
        <v>4.0599999999999996</v>
      </c>
      <c r="Q13" s="369">
        <v>4.05</v>
      </c>
      <c r="R13" s="10" t="str">
        <f t="shared" si="5"/>
        <v/>
      </c>
      <c r="S13" s="288"/>
      <c r="T13" s="267"/>
      <c r="U13" s="267"/>
      <c r="V13" s="8" t="str">
        <f t="shared" si="6"/>
        <v>-</v>
      </c>
      <c r="W13" s="7" t="str">
        <f t="shared" si="7"/>
        <v>-</v>
      </c>
      <c r="X13" s="369">
        <v>7.84</v>
      </c>
      <c r="Y13" s="369">
        <v>4.04</v>
      </c>
      <c r="Z13" s="10" t="str">
        <f t="shared" si="8"/>
        <v/>
      </c>
      <c r="AA13" s="2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425"/>
      <c r="B14" s="56" t="s">
        <v>27</v>
      </c>
      <c r="C14" s="266"/>
      <c r="D14" s="267"/>
      <c r="E14" s="267"/>
      <c r="F14" s="7" t="str">
        <f t="shared" si="0"/>
        <v>-</v>
      </c>
      <c r="G14" s="7" t="str">
        <f t="shared" si="1"/>
        <v>-</v>
      </c>
      <c r="H14" s="369">
        <v>10.96</v>
      </c>
      <c r="I14" s="369">
        <v>10.59</v>
      </c>
      <c r="J14" s="9" t="str">
        <f t="shared" si="2"/>
        <v/>
      </c>
      <c r="K14" s="288"/>
      <c r="L14" s="267"/>
      <c r="M14" s="267"/>
      <c r="N14" s="8" t="str">
        <f t="shared" si="3"/>
        <v>-</v>
      </c>
      <c r="O14" s="7" t="str">
        <f t="shared" si="4"/>
        <v>-</v>
      </c>
      <c r="P14" s="369">
        <v>4.0599999999999996</v>
      </c>
      <c r="Q14" s="369">
        <v>4.05</v>
      </c>
      <c r="R14" s="10" t="str">
        <f t="shared" si="5"/>
        <v/>
      </c>
      <c r="S14" s="288"/>
      <c r="T14" s="267"/>
      <c r="U14" s="267"/>
      <c r="V14" s="8" t="str">
        <f t="shared" si="6"/>
        <v>-</v>
      </c>
      <c r="W14" s="7" t="str">
        <f t="shared" si="7"/>
        <v>-</v>
      </c>
      <c r="X14" s="369">
        <v>7.84</v>
      </c>
      <c r="Y14" s="369">
        <v>4.04</v>
      </c>
      <c r="Z14" s="10" t="str">
        <f>IF(S14=0,"",(((W14*0.001)+2.58*(SQRT(W14*0.001/S14))))*1000)</f>
        <v/>
      </c>
      <c r="AA14" s="2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x14ac:dyDescent="0.2">
      <c r="A15" s="425"/>
      <c r="B15" s="56" t="s">
        <v>28</v>
      </c>
      <c r="C15" s="266"/>
      <c r="D15" s="267"/>
      <c r="E15" s="267"/>
      <c r="F15" s="7" t="str">
        <f t="shared" si="0"/>
        <v>-</v>
      </c>
      <c r="G15" s="7" t="str">
        <f t="shared" si="1"/>
        <v>-</v>
      </c>
      <c r="H15" s="369">
        <v>10.96</v>
      </c>
      <c r="I15" s="369">
        <v>10.59</v>
      </c>
      <c r="J15" s="9" t="str">
        <f t="shared" si="2"/>
        <v/>
      </c>
      <c r="K15" s="288"/>
      <c r="L15" s="267"/>
      <c r="M15" s="267"/>
      <c r="N15" s="8" t="str">
        <f t="shared" si="3"/>
        <v>-</v>
      </c>
      <c r="O15" s="7" t="str">
        <f t="shared" si="4"/>
        <v>-</v>
      </c>
      <c r="P15" s="369">
        <v>4.0599999999999996</v>
      </c>
      <c r="Q15" s="369">
        <v>4.05</v>
      </c>
      <c r="R15" s="10" t="str">
        <f t="shared" si="5"/>
        <v/>
      </c>
      <c r="S15" s="288"/>
      <c r="T15" s="267"/>
      <c r="U15" s="267"/>
      <c r="V15" s="8" t="str">
        <f t="shared" si="6"/>
        <v>-</v>
      </c>
      <c r="W15" s="7" t="str">
        <f t="shared" si="7"/>
        <v>-</v>
      </c>
      <c r="X15" s="369">
        <v>7.84</v>
      </c>
      <c r="Y15" s="369">
        <v>4.04</v>
      </c>
      <c r="Z15" s="10" t="str">
        <f>IF(S15=0,"",(((W15*0.001)+2.58*(SQRT(W15*0.001/S15))))*1000)</f>
        <v/>
      </c>
      <c r="AA15" s="2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x14ac:dyDescent="0.2">
      <c r="A16" s="425"/>
      <c r="B16" s="56" t="s">
        <v>29</v>
      </c>
      <c r="C16" s="266"/>
      <c r="D16" s="267"/>
      <c r="E16" s="267"/>
      <c r="F16" s="7" t="str">
        <f t="shared" si="0"/>
        <v>-</v>
      </c>
      <c r="G16" s="7" t="str">
        <f t="shared" si="1"/>
        <v>-</v>
      </c>
      <c r="H16" s="369">
        <v>10.96</v>
      </c>
      <c r="I16" s="369">
        <v>10.59</v>
      </c>
      <c r="J16" s="9" t="str">
        <f t="shared" si="2"/>
        <v/>
      </c>
      <c r="K16" s="288"/>
      <c r="L16" s="267"/>
      <c r="M16" s="267"/>
      <c r="N16" s="8" t="str">
        <f t="shared" si="3"/>
        <v>-</v>
      </c>
      <c r="O16" s="7" t="str">
        <f t="shared" si="4"/>
        <v>-</v>
      </c>
      <c r="P16" s="369">
        <v>4.0599999999999996</v>
      </c>
      <c r="Q16" s="369">
        <v>4.05</v>
      </c>
      <c r="R16" s="10" t="str">
        <f t="shared" si="5"/>
        <v/>
      </c>
      <c r="S16" s="288"/>
      <c r="T16" s="267"/>
      <c r="U16" s="267"/>
      <c r="V16" s="8" t="str">
        <f t="shared" si="6"/>
        <v>-</v>
      </c>
      <c r="W16" s="7" t="str">
        <f t="shared" si="7"/>
        <v>-</v>
      </c>
      <c r="X16" s="369">
        <v>7.84</v>
      </c>
      <c r="Y16" s="369">
        <v>4.04</v>
      </c>
      <c r="Z16" s="10" t="str">
        <f>IF(S16=0,"",(((W16*0.001)+2.58*(SQRT(W16*0.001/S16))))*1000)</f>
        <v/>
      </c>
      <c r="AA16" s="23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425"/>
      <c r="B17" s="56" t="s">
        <v>30</v>
      </c>
      <c r="C17" s="266"/>
      <c r="D17" s="267"/>
      <c r="E17" s="267"/>
      <c r="F17" s="7" t="str">
        <f t="shared" si="0"/>
        <v>-</v>
      </c>
      <c r="G17" s="7" t="str">
        <f t="shared" si="1"/>
        <v>-</v>
      </c>
      <c r="H17" s="369">
        <v>10.96</v>
      </c>
      <c r="I17" s="369">
        <v>10.59</v>
      </c>
      <c r="J17" s="9" t="str">
        <f t="shared" si="2"/>
        <v/>
      </c>
      <c r="K17" s="288"/>
      <c r="L17" s="267"/>
      <c r="M17" s="267"/>
      <c r="N17" s="8" t="str">
        <f t="shared" si="3"/>
        <v>-</v>
      </c>
      <c r="O17" s="7" t="str">
        <f t="shared" si="4"/>
        <v>-</v>
      </c>
      <c r="P17" s="369">
        <v>4.0599999999999996</v>
      </c>
      <c r="Q17" s="369">
        <v>4.05</v>
      </c>
      <c r="R17" s="10" t="str">
        <f t="shared" si="5"/>
        <v/>
      </c>
      <c r="S17" s="288"/>
      <c r="T17" s="267"/>
      <c r="U17" s="267"/>
      <c r="V17" s="8" t="str">
        <f t="shared" si="6"/>
        <v>-</v>
      </c>
      <c r="W17" s="7" t="str">
        <f t="shared" si="7"/>
        <v>-</v>
      </c>
      <c r="X17" s="369">
        <v>7.84</v>
      </c>
      <c r="Y17" s="369">
        <v>4.04</v>
      </c>
      <c r="Z17" s="10" t="str">
        <f t="shared" si="8"/>
        <v/>
      </c>
      <c r="AA17" s="23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x14ac:dyDescent="0.2">
      <c r="A18" s="425"/>
      <c r="B18" s="56" t="s">
        <v>31</v>
      </c>
      <c r="C18" s="266"/>
      <c r="D18" s="267"/>
      <c r="E18" s="267"/>
      <c r="F18" s="7" t="str">
        <f t="shared" si="0"/>
        <v>-</v>
      </c>
      <c r="G18" s="7" t="str">
        <f t="shared" si="1"/>
        <v>-</v>
      </c>
      <c r="H18" s="369">
        <v>10.96</v>
      </c>
      <c r="I18" s="369">
        <v>10.59</v>
      </c>
      <c r="J18" s="9" t="str">
        <f t="shared" si="2"/>
        <v/>
      </c>
      <c r="K18" s="288"/>
      <c r="L18" s="267"/>
      <c r="M18" s="267"/>
      <c r="N18" s="8" t="str">
        <f t="shared" si="3"/>
        <v>-</v>
      </c>
      <c r="O18" s="7" t="str">
        <f t="shared" si="4"/>
        <v>-</v>
      </c>
      <c r="P18" s="369">
        <v>4.0599999999999996</v>
      </c>
      <c r="Q18" s="369">
        <v>4.05</v>
      </c>
      <c r="R18" s="10" t="str">
        <f t="shared" si="5"/>
        <v/>
      </c>
      <c r="S18" s="288"/>
      <c r="T18" s="267"/>
      <c r="U18" s="267"/>
      <c r="V18" s="8" t="str">
        <f t="shared" si="6"/>
        <v>-</v>
      </c>
      <c r="W18" s="7" t="str">
        <f t="shared" si="7"/>
        <v>-</v>
      </c>
      <c r="X18" s="369">
        <v>7.84</v>
      </c>
      <c r="Y18" s="369">
        <v>4.04</v>
      </c>
      <c r="Z18" s="10" t="str">
        <f t="shared" si="8"/>
        <v/>
      </c>
      <c r="AA18" s="2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3.5" thickBot="1" x14ac:dyDescent="0.25">
      <c r="A19" s="425"/>
      <c r="B19" s="63" t="s">
        <v>32</v>
      </c>
      <c r="C19" s="268"/>
      <c r="D19" s="269"/>
      <c r="E19" s="269"/>
      <c r="F19" s="43" t="str">
        <f t="shared" si="0"/>
        <v>-</v>
      </c>
      <c r="G19" s="43" t="str">
        <f t="shared" si="1"/>
        <v>-</v>
      </c>
      <c r="H19" s="369">
        <v>10.96</v>
      </c>
      <c r="I19" s="369">
        <v>10.59</v>
      </c>
      <c r="J19" s="125" t="str">
        <f t="shared" si="2"/>
        <v/>
      </c>
      <c r="K19" s="289"/>
      <c r="L19" s="269"/>
      <c r="M19" s="269"/>
      <c r="N19" s="42" t="str">
        <f t="shared" si="3"/>
        <v>-</v>
      </c>
      <c r="O19" s="43" t="str">
        <f t="shared" si="4"/>
        <v>-</v>
      </c>
      <c r="P19" s="369">
        <v>4.0599999999999996</v>
      </c>
      <c r="Q19" s="369">
        <v>4.05</v>
      </c>
      <c r="R19" s="102" t="str">
        <f t="shared" si="5"/>
        <v/>
      </c>
      <c r="S19" s="289"/>
      <c r="T19" s="269"/>
      <c r="U19" s="269"/>
      <c r="V19" s="42" t="str">
        <f t="shared" si="6"/>
        <v>-</v>
      </c>
      <c r="W19" s="43" t="str">
        <f t="shared" si="7"/>
        <v>-</v>
      </c>
      <c r="X19" s="369">
        <v>7.84</v>
      </c>
      <c r="Y19" s="369">
        <v>4.04</v>
      </c>
      <c r="Z19" s="102" t="str">
        <f t="shared" si="8"/>
        <v/>
      </c>
      <c r="AA19" s="23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271">
        <f>SUM(E8:E19)</f>
        <v>0</v>
      </c>
      <c r="F20" s="86" t="str">
        <f t="shared" si="0"/>
        <v>-</v>
      </c>
      <c r="G20" s="86" t="str">
        <f t="shared" si="1"/>
        <v>-</v>
      </c>
      <c r="H20" s="369">
        <v>10.96</v>
      </c>
      <c r="I20" s="369">
        <v>10.59</v>
      </c>
      <c r="J20" s="141" t="str">
        <f t="shared" si="2"/>
        <v/>
      </c>
      <c r="K20" s="290">
        <f>SUM(K8:K19)</f>
        <v>0</v>
      </c>
      <c r="L20" s="275">
        <f>SUM(L8:L19)</f>
        <v>0</v>
      </c>
      <c r="M20" s="275">
        <f>SUM(M8:M19)</f>
        <v>0</v>
      </c>
      <c r="N20" s="142" t="str">
        <f t="shared" si="3"/>
        <v>-</v>
      </c>
      <c r="O20" s="86" t="str">
        <f t="shared" si="4"/>
        <v>-</v>
      </c>
      <c r="P20" s="369">
        <v>4.0599999999999996</v>
      </c>
      <c r="Q20" s="369">
        <v>4.05</v>
      </c>
      <c r="R20" s="143" t="str">
        <f t="shared" si="5"/>
        <v/>
      </c>
      <c r="S20" s="290">
        <f>SUM(S8:S19)</f>
        <v>0</v>
      </c>
      <c r="T20" s="275">
        <f>SUM(T8:T19)</f>
        <v>0</v>
      </c>
      <c r="U20" s="275">
        <f>SUM(U8:U19)</f>
        <v>0</v>
      </c>
      <c r="V20" s="142" t="str">
        <f t="shared" si="6"/>
        <v>-</v>
      </c>
      <c r="W20" s="86" t="str">
        <f t="shared" si="7"/>
        <v>-</v>
      </c>
      <c r="X20" s="369">
        <v>7.84</v>
      </c>
      <c r="Y20" s="369">
        <v>4.04</v>
      </c>
      <c r="Z20" s="143" t="str">
        <f t="shared" si="8"/>
        <v/>
      </c>
      <c r="AA20" s="2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ht="12.75" customHeight="1" thickTop="1" x14ac:dyDescent="0.2">
      <c r="A21" s="424">
        <v>2006</v>
      </c>
      <c r="B21" s="55" t="s">
        <v>21</v>
      </c>
      <c r="C21" s="272"/>
      <c r="D21" s="273"/>
      <c r="E21" s="273"/>
      <c r="F21" s="13" t="str">
        <f t="shared" si="0"/>
        <v>-</v>
      </c>
      <c r="G21" s="13" t="str">
        <f t="shared" si="1"/>
        <v>-</v>
      </c>
      <c r="H21" s="369">
        <v>10.96</v>
      </c>
      <c r="I21" s="369">
        <v>10.59</v>
      </c>
      <c r="J21" s="30" t="str">
        <f t="shared" si="2"/>
        <v/>
      </c>
      <c r="K21" s="291"/>
      <c r="L21" s="273"/>
      <c r="M21" s="273"/>
      <c r="N21" s="15" t="str">
        <f t="shared" si="3"/>
        <v>-</v>
      </c>
      <c r="O21" s="13" t="str">
        <f t="shared" si="4"/>
        <v>-</v>
      </c>
      <c r="P21" s="369">
        <v>4.0599999999999996</v>
      </c>
      <c r="Q21" s="369">
        <v>4.05</v>
      </c>
      <c r="R21" s="14" t="str">
        <f t="shared" si="5"/>
        <v/>
      </c>
      <c r="S21" s="291"/>
      <c r="T21" s="273"/>
      <c r="U21" s="273"/>
      <c r="V21" s="15" t="str">
        <f t="shared" si="6"/>
        <v>-</v>
      </c>
      <c r="W21" s="13" t="str">
        <f t="shared" si="7"/>
        <v>-</v>
      </c>
      <c r="X21" s="369">
        <v>7.84</v>
      </c>
      <c r="Y21" s="369">
        <v>4.04</v>
      </c>
      <c r="Z21" s="14" t="str">
        <f t="shared" si="8"/>
        <v/>
      </c>
      <c r="AA21" s="23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425"/>
      <c r="B22" s="56" t="s">
        <v>22</v>
      </c>
      <c r="C22" s="266"/>
      <c r="D22" s="267"/>
      <c r="E22" s="267"/>
      <c r="F22" s="7" t="str">
        <f t="shared" si="0"/>
        <v>-</v>
      </c>
      <c r="G22" s="7" t="str">
        <f t="shared" si="1"/>
        <v>-</v>
      </c>
      <c r="H22" s="369">
        <v>10.96</v>
      </c>
      <c r="I22" s="369">
        <v>10.59</v>
      </c>
      <c r="J22" s="9" t="str">
        <f t="shared" si="2"/>
        <v/>
      </c>
      <c r="K22" s="288"/>
      <c r="L22" s="267"/>
      <c r="M22" s="267"/>
      <c r="N22" s="8" t="str">
        <f t="shared" si="3"/>
        <v>-</v>
      </c>
      <c r="O22" s="7" t="str">
        <f t="shared" si="4"/>
        <v>-</v>
      </c>
      <c r="P22" s="369">
        <v>4.0599999999999996</v>
      </c>
      <c r="Q22" s="369">
        <v>4.05</v>
      </c>
      <c r="R22" s="10" t="str">
        <f t="shared" si="5"/>
        <v/>
      </c>
      <c r="S22" s="288"/>
      <c r="T22" s="267"/>
      <c r="U22" s="267"/>
      <c r="V22" s="8" t="str">
        <f t="shared" si="6"/>
        <v>-</v>
      </c>
      <c r="W22" s="7" t="str">
        <f t="shared" si="7"/>
        <v>-</v>
      </c>
      <c r="X22" s="369">
        <v>7.84</v>
      </c>
      <c r="Y22" s="369">
        <v>4.04</v>
      </c>
      <c r="Z22" s="10" t="str">
        <f t="shared" si="8"/>
        <v/>
      </c>
      <c r="AA22" s="23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425"/>
      <c r="B23" s="56" t="s">
        <v>23</v>
      </c>
      <c r="C23" s="266"/>
      <c r="D23" s="267"/>
      <c r="E23" s="267"/>
      <c r="F23" s="7" t="str">
        <f t="shared" si="0"/>
        <v>-</v>
      </c>
      <c r="G23" s="7" t="str">
        <f t="shared" si="1"/>
        <v>-</v>
      </c>
      <c r="H23" s="369">
        <v>10.96</v>
      </c>
      <c r="I23" s="369">
        <v>10.59</v>
      </c>
      <c r="J23" s="9" t="str">
        <f t="shared" si="2"/>
        <v/>
      </c>
      <c r="K23" s="288"/>
      <c r="L23" s="267"/>
      <c r="M23" s="267"/>
      <c r="N23" s="8" t="str">
        <f t="shared" si="3"/>
        <v>-</v>
      </c>
      <c r="O23" s="7" t="str">
        <f t="shared" si="4"/>
        <v>-</v>
      </c>
      <c r="P23" s="369">
        <v>4.0599999999999996</v>
      </c>
      <c r="Q23" s="369">
        <v>4.05</v>
      </c>
      <c r="R23" s="10" t="str">
        <f t="shared" si="5"/>
        <v/>
      </c>
      <c r="S23" s="288"/>
      <c r="T23" s="267"/>
      <c r="U23" s="267"/>
      <c r="V23" s="8" t="str">
        <f t="shared" si="6"/>
        <v>-</v>
      </c>
      <c r="W23" s="7" t="str">
        <f t="shared" si="7"/>
        <v>-</v>
      </c>
      <c r="X23" s="369">
        <v>7.84</v>
      </c>
      <c r="Y23" s="369">
        <v>4.04</v>
      </c>
      <c r="Z23" s="10" t="str">
        <f t="shared" si="8"/>
        <v/>
      </c>
      <c r="AA23" s="23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425"/>
      <c r="B24" s="56" t="s">
        <v>24</v>
      </c>
      <c r="C24" s="266"/>
      <c r="D24" s="267"/>
      <c r="E24" s="267"/>
      <c r="F24" s="7" t="str">
        <f t="shared" si="0"/>
        <v>-</v>
      </c>
      <c r="G24" s="7" t="str">
        <f t="shared" si="1"/>
        <v>-</v>
      </c>
      <c r="H24" s="369">
        <v>10.96</v>
      </c>
      <c r="I24" s="369">
        <v>10.59</v>
      </c>
      <c r="J24" s="9" t="str">
        <f t="shared" si="2"/>
        <v/>
      </c>
      <c r="K24" s="288"/>
      <c r="L24" s="267"/>
      <c r="M24" s="267"/>
      <c r="N24" s="8" t="str">
        <f t="shared" si="3"/>
        <v>-</v>
      </c>
      <c r="O24" s="7" t="str">
        <f t="shared" si="4"/>
        <v>-</v>
      </c>
      <c r="P24" s="369">
        <v>4.0599999999999996</v>
      </c>
      <c r="Q24" s="369">
        <v>4.05</v>
      </c>
      <c r="R24" s="10" t="str">
        <f t="shared" si="5"/>
        <v/>
      </c>
      <c r="S24" s="288"/>
      <c r="T24" s="267"/>
      <c r="U24" s="267"/>
      <c r="V24" s="8" t="str">
        <f t="shared" si="6"/>
        <v>-</v>
      </c>
      <c r="W24" s="7" t="str">
        <f t="shared" si="7"/>
        <v>-</v>
      </c>
      <c r="X24" s="369">
        <v>7.84</v>
      </c>
      <c r="Y24" s="369">
        <v>4.04</v>
      </c>
      <c r="Z24" s="10" t="str">
        <f t="shared" si="8"/>
        <v/>
      </c>
      <c r="AA24" s="23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425"/>
      <c r="B25" s="56" t="s">
        <v>25</v>
      </c>
      <c r="C25" s="266"/>
      <c r="D25" s="267"/>
      <c r="E25" s="267"/>
      <c r="F25" s="7" t="str">
        <f t="shared" si="0"/>
        <v>-</v>
      </c>
      <c r="G25" s="7" t="str">
        <f t="shared" si="1"/>
        <v>-</v>
      </c>
      <c r="H25" s="369">
        <v>10.96</v>
      </c>
      <c r="I25" s="369">
        <v>10.59</v>
      </c>
      <c r="J25" s="9" t="str">
        <f t="shared" si="2"/>
        <v/>
      </c>
      <c r="K25" s="288"/>
      <c r="L25" s="267"/>
      <c r="M25" s="267"/>
      <c r="N25" s="8" t="str">
        <f t="shared" si="3"/>
        <v>-</v>
      </c>
      <c r="O25" s="7" t="str">
        <f t="shared" si="4"/>
        <v>-</v>
      </c>
      <c r="P25" s="369">
        <v>4.0599999999999996</v>
      </c>
      <c r="Q25" s="369">
        <v>4.05</v>
      </c>
      <c r="R25" s="10" t="str">
        <f t="shared" si="5"/>
        <v/>
      </c>
      <c r="S25" s="288"/>
      <c r="T25" s="267"/>
      <c r="U25" s="267"/>
      <c r="V25" s="8" t="str">
        <f t="shared" si="6"/>
        <v>-</v>
      </c>
      <c r="W25" s="7" t="str">
        <f t="shared" si="7"/>
        <v>-</v>
      </c>
      <c r="X25" s="369">
        <v>7.84</v>
      </c>
      <c r="Y25" s="369">
        <v>4.04</v>
      </c>
      <c r="Z25" s="10" t="str">
        <f t="shared" si="8"/>
        <v/>
      </c>
      <c r="AA25" s="23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425"/>
      <c r="B26" s="56" t="s">
        <v>26</v>
      </c>
      <c r="C26" s="266"/>
      <c r="D26" s="267"/>
      <c r="E26" s="267"/>
      <c r="F26" s="7" t="str">
        <f t="shared" si="0"/>
        <v>-</v>
      </c>
      <c r="G26" s="7" t="str">
        <f t="shared" si="1"/>
        <v>-</v>
      </c>
      <c r="H26" s="369">
        <v>10.96</v>
      </c>
      <c r="I26" s="369">
        <v>10.59</v>
      </c>
      <c r="J26" s="9" t="str">
        <f t="shared" si="2"/>
        <v/>
      </c>
      <c r="K26" s="288"/>
      <c r="L26" s="267"/>
      <c r="M26" s="267"/>
      <c r="N26" s="8" t="str">
        <f t="shared" si="3"/>
        <v>-</v>
      </c>
      <c r="O26" s="7" t="str">
        <f t="shared" si="4"/>
        <v>-</v>
      </c>
      <c r="P26" s="369">
        <v>4.0599999999999996</v>
      </c>
      <c r="Q26" s="369">
        <v>4.05</v>
      </c>
      <c r="R26" s="10" t="str">
        <f t="shared" si="5"/>
        <v/>
      </c>
      <c r="S26" s="288"/>
      <c r="T26" s="267"/>
      <c r="U26" s="267"/>
      <c r="V26" s="8" t="str">
        <f t="shared" si="6"/>
        <v>-</v>
      </c>
      <c r="W26" s="7" t="str">
        <f t="shared" si="7"/>
        <v>-</v>
      </c>
      <c r="X26" s="369">
        <v>7.84</v>
      </c>
      <c r="Y26" s="369">
        <v>4.04</v>
      </c>
      <c r="Z26" s="10" t="str">
        <f t="shared" si="8"/>
        <v/>
      </c>
      <c r="AA26" s="23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x14ac:dyDescent="0.2">
      <c r="A27" s="425"/>
      <c r="B27" s="56" t="s">
        <v>27</v>
      </c>
      <c r="C27" s="266"/>
      <c r="D27" s="267"/>
      <c r="E27" s="267"/>
      <c r="F27" s="7" t="str">
        <f t="shared" si="0"/>
        <v>-</v>
      </c>
      <c r="G27" s="7" t="str">
        <f t="shared" si="1"/>
        <v>-</v>
      </c>
      <c r="H27" s="369">
        <v>10.96</v>
      </c>
      <c r="I27" s="369">
        <v>10.59</v>
      </c>
      <c r="J27" s="9" t="str">
        <f t="shared" si="2"/>
        <v/>
      </c>
      <c r="K27" s="288"/>
      <c r="L27" s="267"/>
      <c r="M27" s="267"/>
      <c r="N27" s="8" t="str">
        <f t="shared" si="3"/>
        <v>-</v>
      </c>
      <c r="O27" s="7" t="str">
        <f t="shared" si="4"/>
        <v>-</v>
      </c>
      <c r="P27" s="369">
        <v>4.0599999999999996</v>
      </c>
      <c r="Q27" s="369">
        <v>4.05</v>
      </c>
      <c r="R27" s="10" t="str">
        <f t="shared" si="5"/>
        <v/>
      </c>
      <c r="S27" s="288"/>
      <c r="T27" s="267"/>
      <c r="U27" s="267"/>
      <c r="V27" s="8" t="str">
        <f t="shared" si="6"/>
        <v>-</v>
      </c>
      <c r="W27" s="7" t="str">
        <f t="shared" si="7"/>
        <v>-</v>
      </c>
      <c r="X27" s="369">
        <v>7.84</v>
      </c>
      <c r="Y27" s="369">
        <v>4.04</v>
      </c>
      <c r="Z27" s="10" t="str">
        <f t="shared" si="8"/>
        <v/>
      </c>
      <c r="AA27" s="23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425"/>
      <c r="B28" s="56" t="s">
        <v>28</v>
      </c>
      <c r="C28" s="266"/>
      <c r="D28" s="267"/>
      <c r="E28" s="267"/>
      <c r="F28" s="7" t="str">
        <f t="shared" si="0"/>
        <v>-</v>
      </c>
      <c r="G28" s="7" t="str">
        <f t="shared" si="1"/>
        <v>-</v>
      </c>
      <c r="H28" s="369">
        <v>10.96</v>
      </c>
      <c r="I28" s="369">
        <v>10.59</v>
      </c>
      <c r="J28" s="9" t="str">
        <f t="shared" si="2"/>
        <v/>
      </c>
      <c r="K28" s="288"/>
      <c r="L28" s="267"/>
      <c r="M28" s="267"/>
      <c r="N28" s="8" t="str">
        <f t="shared" si="3"/>
        <v>-</v>
      </c>
      <c r="O28" s="7" t="str">
        <f t="shared" si="4"/>
        <v>-</v>
      </c>
      <c r="P28" s="369">
        <v>4.0599999999999996</v>
      </c>
      <c r="Q28" s="369">
        <v>4.05</v>
      </c>
      <c r="R28" s="10" t="str">
        <f t="shared" si="5"/>
        <v/>
      </c>
      <c r="S28" s="288"/>
      <c r="T28" s="267"/>
      <c r="U28" s="267"/>
      <c r="V28" s="8" t="str">
        <f t="shared" si="6"/>
        <v>-</v>
      </c>
      <c r="W28" s="7" t="str">
        <f t="shared" si="7"/>
        <v>-</v>
      </c>
      <c r="X28" s="369">
        <v>7.84</v>
      </c>
      <c r="Y28" s="369">
        <v>4.04</v>
      </c>
      <c r="Z28" s="10" t="str">
        <f t="shared" si="8"/>
        <v/>
      </c>
      <c r="AA28" s="23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425"/>
      <c r="B29" s="56" t="s">
        <v>29</v>
      </c>
      <c r="C29" s="266"/>
      <c r="D29" s="267"/>
      <c r="E29" s="267"/>
      <c r="F29" s="7" t="str">
        <f t="shared" si="0"/>
        <v>-</v>
      </c>
      <c r="G29" s="7" t="str">
        <f t="shared" si="1"/>
        <v>-</v>
      </c>
      <c r="H29" s="369">
        <v>10.96</v>
      </c>
      <c r="I29" s="369">
        <v>10.59</v>
      </c>
      <c r="J29" s="9" t="str">
        <f t="shared" si="2"/>
        <v/>
      </c>
      <c r="K29" s="288"/>
      <c r="L29" s="267"/>
      <c r="M29" s="267"/>
      <c r="N29" s="8" t="str">
        <f t="shared" si="3"/>
        <v>-</v>
      </c>
      <c r="O29" s="7" t="str">
        <f t="shared" si="4"/>
        <v>-</v>
      </c>
      <c r="P29" s="369">
        <v>4.0599999999999996</v>
      </c>
      <c r="Q29" s="369">
        <v>4.05</v>
      </c>
      <c r="R29" s="10" t="str">
        <f t="shared" si="5"/>
        <v/>
      </c>
      <c r="S29" s="288"/>
      <c r="T29" s="267"/>
      <c r="U29" s="267"/>
      <c r="V29" s="8" t="str">
        <f t="shared" si="6"/>
        <v>-</v>
      </c>
      <c r="W29" s="7" t="str">
        <f t="shared" si="7"/>
        <v>-</v>
      </c>
      <c r="X29" s="369">
        <v>7.84</v>
      </c>
      <c r="Y29" s="369">
        <v>4.04</v>
      </c>
      <c r="Z29" s="10" t="str">
        <f t="shared" si="8"/>
        <v/>
      </c>
      <c r="AA29" s="23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x14ac:dyDescent="0.2">
      <c r="A30" s="425"/>
      <c r="B30" s="56" t="s">
        <v>30</v>
      </c>
      <c r="C30" s="266"/>
      <c r="D30" s="267"/>
      <c r="E30" s="267"/>
      <c r="F30" s="7" t="str">
        <f t="shared" si="0"/>
        <v>-</v>
      </c>
      <c r="G30" s="7" t="str">
        <f t="shared" si="1"/>
        <v>-</v>
      </c>
      <c r="H30" s="369">
        <v>10.96</v>
      </c>
      <c r="I30" s="369">
        <v>10.59</v>
      </c>
      <c r="J30" s="9" t="str">
        <f t="shared" si="2"/>
        <v/>
      </c>
      <c r="K30" s="288"/>
      <c r="L30" s="267"/>
      <c r="M30" s="267"/>
      <c r="N30" s="8" t="str">
        <f t="shared" si="3"/>
        <v>-</v>
      </c>
      <c r="O30" s="7" t="str">
        <f t="shared" si="4"/>
        <v>-</v>
      </c>
      <c r="P30" s="369">
        <v>4.0599999999999996</v>
      </c>
      <c r="Q30" s="369">
        <v>4.05</v>
      </c>
      <c r="R30" s="10" t="str">
        <f t="shared" si="5"/>
        <v/>
      </c>
      <c r="S30" s="288"/>
      <c r="T30" s="267"/>
      <c r="U30" s="267"/>
      <c r="V30" s="8" t="str">
        <f t="shared" si="6"/>
        <v>-</v>
      </c>
      <c r="W30" s="7" t="str">
        <f t="shared" si="7"/>
        <v>-</v>
      </c>
      <c r="X30" s="369">
        <v>7.84</v>
      </c>
      <c r="Y30" s="369">
        <v>4.04</v>
      </c>
      <c r="Z30" s="10" t="str">
        <f t="shared" si="8"/>
        <v/>
      </c>
      <c r="AA30" s="2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425"/>
      <c r="B31" s="56" t="s">
        <v>31</v>
      </c>
      <c r="C31" s="266"/>
      <c r="D31" s="267"/>
      <c r="E31" s="267"/>
      <c r="F31" s="7" t="str">
        <f t="shared" si="0"/>
        <v>-</v>
      </c>
      <c r="G31" s="7" t="str">
        <f t="shared" si="1"/>
        <v>-</v>
      </c>
      <c r="H31" s="369">
        <v>10.96</v>
      </c>
      <c r="I31" s="369">
        <v>10.59</v>
      </c>
      <c r="J31" s="9" t="str">
        <f t="shared" si="2"/>
        <v/>
      </c>
      <c r="K31" s="288"/>
      <c r="L31" s="267"/>
      <c r="M31" s="267"/>
      <c r="N31" s="8" t="str">
        <f t="shared" si="3"/>
        <v>-</v>
      </c>
      <c r="O31" s="7" t="str">
        <f t="shared" si="4"/>
        <v>-</v>
      </c>
      <c r="P31" s="369">
        <v>4.0599999999999996</v>
      </c>
      <c r="Q31" s="369">
        <v>4.05</v>
      </c>
      <c r="R31" s="10" t="str">
        <f t="shared" si="5"/>
        <v/>
      </c>
      <c r="S31" s="288"/>
      <c r="T31" s="267"/>
      <c r="U31" s="267"/>
      <c r="V31" s="8" t="str">
        <f t="shared" si="6"/>
        <v>-</v>
      </c>
      <c r="W31" s="7" t="str">
        <f t="shared" si="7"/>
        <v>-</v>
      </c>
      <c r="X31" s="369">
        <v>7.84</v>
      </c>
      <c r="Y31" s="369">
        <v>4.04</v>
      </c>
      <c r="Z31" s="10" t="str">
        <f t="shared" si="8"/>
        <v/>
      </c>
      <c r="AA31" s="23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13.5" thickBot="1" x14ac:dyDescent="0.25">
      <c r="A32" s="425"/>
      <c r="B32" s="63" t="s">
        <v>32</v>
      </c>
      <c r="C32" s="268"/>
      <c r="D32" s="269"/>
      <c r="E32" s="269"/>
      <c r="F32" s="43" t="str">
        <f t="shared" si="0"/>
        <v>-</v>
      </c>
      <c r="G32" s="43" t="str">
        <f t="shared" si="1"/>
        <v>-</v>
      </c>
      <c r="H32" s="369">
        <v>10.96</v>
      </c>
      <c r="I32" s="369">
        <v>10.59</v>
      </c>
      <c r="J32" s="125" t="str">
        <f t="shared" si="2"/>
        <v/>
      </c>
      <c r="K32" s="289"/>
      <c r="L32" s="269"/>
      <c r="M32" s="269"/>
      <c r="N32" s="42" t="str">
        <f t="shared" si="3"/>
        <v>-</v>
      </c>
      <c r="O32" s="43" t="str">
        <f t="shared" si="4"/>
        <v>-</v>
      </c>
      <c r="P32" s="369">
        <v>4.0599999999999996</v>
      </c>
      <c r="Q32" s="369">
        <v>4.05</v>
      </c>
      <c r="R32" s="102" t="str">
        <f t="shared" si="5"/>
        <v/>
      </c>
      <c r="S32" s="289"/>
      <c r="T32" s="269"/>
      <c r="U32" s="269"/>
      <c r="V32" s="42" t="str">
        <f t="shared" si="6"/>
        <v>-</v>
      </c>
      <c r="W32" s="43" t="str">
        <f t="shared" si="7"/>
        <v>-</v>
      </c>
      <c r="X32" s="369">
        <v>7.84</v>
      </c>
      <c r="Y32" s="369">
        <v>4.04</v>
      </c>
      <c r="Z32" s="102" t="str">
        <f t="shared" si="8"/>
        <v/>
      </c>
      <c r="AA32" s="23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275">
        <f>SUM(E21:E32)</f>
        <v>0</v>
      </c>
      <c r="F33" s="86" t="str">
        <f t="shared" si="0"/>
        <v>-</v>
      </c>
      <c r="G33" s="86" t="str">
        <f t="shared" si="1"/>
        <v>-</v>
      </c>
      <c r="H33" s="369">
        <v>10.96</v>
      </c>
      <c r="I33" s="369">
        <v>10.59</v>
      </c>
      <c r="J33" s="141" t="str">
        <f t="shared" si="2"/>
        <v/>
      </c>
      <c r="K33" s="290">
        <f>SUM(K21:K32)</f>
        <v>0</v>
      </c>
      <c r="L33" s="275">
        <f>SUM(L21:L32)</f>
        <v>0</v>
      </c>
      <c r="M33" s="275">
        <f>SUM(M21:M32)</f>
        <v>0</v>
      </c>
      <c r="N33" s="142" t="str">
        <f t="shared" si="3"/>
        <v>-</v>
      </c>
      <c r="O33" s="86" t="str">
        <f t="shared" si="4"/>
        <v>-</v>
      </c>
      <c r="P33" s="369">
        <v>4.0599999999999996</v>
      </c>
      <c r="Q33" s="369">
        <v>4.05</v>
      </c>
      <c r="R33" s="143" t="str">
        <f t="shared" si="5"/>
        <v/>
      </c>
      <c r="S33" s="290">
        <f>SUM(S21:S32)</f>
        <v>0</v>
      </c>
      <c r="T33" s="275">
        <f>SUM(T21:T32)</f>
        <v>0</v>
      </c>
      <c r="U33" s="275">
        <f>SUM(U21:U32)</f>
        <v>0</v>
      </c>
      <c r="V33" s="142" t="str">
        <f t="shared" si="6"/>
        <v>-</v>
      </c>
      <c r="W33" s="86" t="str">
        <f t="shared" si="7"/>
        <v>-</v>
      </c>
      <c r="X33" s="369">
        <v>7.84</v>
      </c>
      <c r="Y33" s="369">
        <v>4.04</v>
      </c>
      <c r="Z33" s="143" t="str">
        <f t="shared" si="8"/>
        <v/>
      </c>
      <c r="AA33" s="24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2.75" customHeight="1" thickTop="1" x14ac:dyDescent="0.2">
      <c r="A34" s="427">
        <v>2007</v>
      </c>
      <c r="B34" s="55" t="s">
        <v>21</v>
      </c>
      <c r="C34" s="272"/>
      <c r="D34" s="273"/>
      <c r="E34" s="273"/>
      <c r="F34" s="13" t="str">
        <f t="shared" si="0"/>
        <v>-</v>
      </c>
      <c r="G34" s="13" t="str">
        <f t="shared" si="1"/>
        <v>-</v>
      </c>
      <c r="H34" s="369">
        <v>10.96</v>
      </c>
      <c r="I34" s="369">
        <v>10.59</v>
      </c>
      <c r="J34" s="30" t="str">
        <f t="shared" si="2"/>
        <v/>
      </c>
      <c r="K34" s="291"/>
      <c r="L34" s="273"/>
      <c r="M34" s="273"/>
      <c r="N34" s="15" t="str">
        <f t="shared" si="3"/>
        <v>-</v>
      </c>
      <c r="O34" s="13" t="str">
        <f t="shared" si="4"/>
        <v>-</v>
      </c>
      <c r="P34" s="369">
        <v>4.0599999999999996</v>
      </c>
      <c r="Q34" s="369">
        <v>4.05</v>
      </c>
      <c r="R34" s="14" t="str">
        <f t="shared" si="5"/>
        <v/>
      </c>
      <c r="S34" s="291"/>
      <c r="T34" s="273"/>
      <c r="U34" s="273"/>
      <c r="V34" s="15" t="str">
        <f t="shared" si="6"/>
        <v>-</v>
      </c>
      <c r="W34" s="13" t="str">
        <f t="shared" si="7"/>
        <v>-</v>
      </c>
      <c r="X34" s="369">
        <v>7.84</v>
      </c>
      <c r="Y34" s="369">
        <v>4.04</v>
      </c>
      <c r="Z34" s="14" t="str">
        <f t="shared" si="8"/>
        <v/>
      </c>
      <c r="AA34" s="23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x14ac:dyDescent="0.2">
      <c r="A35" s="428"/>
      <c r="B35" s="56" t="s">
        <v>22</v>
      </c>
      <c r="C35" s="266"/>
      <c r="D35" s="267"/>
      <c r="E35" s="267"/>
      <c r="F35" s="7" t="str">
        <f t="shared" si="0"/>
        <v>-</v>
      </c>
      <c r="G35" s="7" t="str">
        <f t="shared" si="1"/>
        <v>-</v>
      </c>
      <c r="H35" s="369">
        <v>10.96</v>
      </c>
      <c r="I35" s="369">
        <v>10.59</v>
      </c>
      <c r="J35" s="9" t="str">
        <f t="shared" si="2"/>
        <v/>
      </c>
      <c r="K35" s="288"/>
      <c r="L35" s="267"/>
      <c r="M35" s="267"/>
      <c r="N35" s="8" t="str">
        <f t="shared" si="3"/>
        <v>-</v>
      </c>
      <c r="O35" s="7" t="str">
        <f t="shared" si="4"/>
        <v>-</v>
      </c>
      <c r="P35" s="369">
        <v>4.0599999999999996</v>
      </c>
      <c r="Q35" s="369">
        <v>4.05</v>
      </c>
      <c r="R35" s="10" t="str">
        <f t="shared" si="5"/>
        <v/>
      </c>
      <c r="S35" s="288"/>
      <c r="T35" s="267"/>
      <c r="U35" s="267"/>
      <c r="V35" s="8" t="str">
        <f t="shared" si="6"/>
        <v>-</v>
      </c>
      <c r="W35" s="7" t="str">
        <f t="shared" si="7"/>
        <v>-</v>
      </c>
      <c r="X35" s="369">
        <v>7.84</v>
      </c>
      <c r="Y35" s="369">
        <v>4.04</v>
      </c>
      <c r="Z35" s="10" t="str">
        <f t="shared" si="8"/>
        <v/>
      </c>
      <c r="AA35" s="23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x14ac:dyDescent="0.2">
      <c r="A36" s="428"/>
      <c r="B36" s="56" t="s">
        <v>23</v>
      </c>
      <c r="C36" s="266"/>
      <c r="D36" s="267"/>
      <c r="E36" s="267"/>
      <c r="F36" s="7" t="str">
        <f t="shared" si="0"/>
        <v>-</v>
      </c>
      <c r="G36" s="7" t="str">
        <f t="shared" si="1"/>
        <v>-</v>
      </c>
      <c r="H36" s="369">
        <v>10.96</v>
      </c>
      <c r="I36" s="369">
        <v>10.59</v>
      </c>
      <c r="J36" s="9" t="str">
        <f t="shared" si="2"/>
        <v/>
      </c>
      <c r="K36" s="288"/>
      <c r="L36" s="267"/>
      <c r="M36" s="267"/>
      <c r="N36" s="8" t="str">
        <f t="shared" si="3"/>
        <v>-</v>
      </c>
      <c r="O36" s="7" t="str">
        <f t="shared" si="4"/>
        <v>-</v>
      </c>
      <c r="P36" s="369">
        <v>4.0599999999999996</v>
      </c>
      <c r="Q36" s="369">
        <v>4.05</v>
      </c>
      <c r="R36" s="10" t="str">
        <f t="shared" si="5"/>
        <v/>
      </c>
      <c r="S36" s="288"/>
      <c r="T36" s="267"/>
      <c r="U36" s="267"/>
      <c r="V36" s="8" t="str">
        <f t="shared" si="6"/>
        <v>-</v>
      </c>
      <c r="W36" s="7" t="str">
        <f t="shared" si="7"/>
        <v>-</v>
      </c>
      <c r="X36" s="369">
        <v>7.84</v>
      </c>
      <c r="Y36" s="369">
        <v>4.04</v>
      </c>
      <c r="Z36" s="10" t="str">
        <f t="shared" si="8"/>
        <v/>
      </c>
      <c r="AA36" s="23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">
      <c r="A37" s="428"/>
      <c r="B37" s="56" t="s">
        <v>24</v>
      </c>
      <c r="C37" s="266"/>
      <c r="D37" s="267"/>
      <c r="E37" s="267"/>
      <c r="F37" s="7" t="str">
        <f t="shared" si="0"/>
        <v>-</v>
      </c>
      <c r="G37" s="7" t="str">
        <f t="shared" si="1"/>
        <v>-</v>
      </c>
      <c r="H37" s="369">
        <v>10.96</v>
      </c>
      <c r="I37" s="369">
        <v>10.59</v>
      </c>
      <c r="J37" s="9" t="str">
        <f t="shared" si="2"/>
        <v/>
      </c>
      <c r="K37" s="288"/>
      <c r="L37" s="267"/>
      <c r="M37" s="267"/>
      <c r="N37" s="8" t="str">
        <f t="shared" si="3"/>
        <v>-</v>
      </c>
      <c r="O37" s="7" t="str">
        <f t="shared" si="4"/>
        <v>-</v>
      </c>
      <c r="P37" s="369">
        <v>4.0599999999999996</v>
      </c>
      <c r="Q37" s="369">
        <v>4.05</v>
      </c>
      <c r="R37" s="10" t="str">
        <f t="shared" si="5"/>
        <v/>
      </c>
      <c r="S37" s="288"/>
      <c r="T37" s="267"/>
      <c r="U37" s="267"/>
      <c r="V37" s="8" t="str">
        <f t="shared" si="6"/>
        <v>-</v>
      </c>
      <c r="W37" s="7" t="str">
        <f t="shared" si="7"/>
        <v>-</v>
      </c>
      <c r="X37" s="369">
        <v>7.84</v>
      </c>
      <c r="Y37" s="369">
        <v>4.04</v>
      </c>
      <c r="Z37" s="10" t="str">
        <f t="shared" si="8"/>
        <v/>
      </c>
      <c r="AA37" s="23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x14ac:dyDescent="0.2">
      <c r="A38" s="428"/>
      <c r="B38" s="56" t="s">
        <v>25</v>
      </c>
      <c r="C38" s="266"/>
      <c r="D38" s="267"/>
      <c r="E38" s="267"/>
      <c r="F38" s="7" t="str">
        <f t="shared" si="0"/>
        <v>-</v>
      </c>
      <c r="G38" s="7" t="str">
        <f t="shared" si="1"/>
        <v>-</v>
      </c>
      <c r="H38" s="369">
        <v>10.96</v>
      </c>
      <c r="I38" s="369">
        <v>10.59</v>
      </c>
      <c r="J38" s="9" t="str">
        <f t="shared" si="2"/>
        <v/>
      </c>
      <c r="K38" s="288"/>
      <c r="L38" s="267"/>
      <c r="M38" s="267"/>
      <c r="N38" s="8" t="str">
        <f t="shared" si="3"/>
        <v>-</v>
      </c>
      <c r="O38" s="7" t="str">
        <f t="shared" si="4"/>
        <v>-</v>
      </c>
      <c r="P38" s="369">
        <v>4.0599999999999996</v>
      </c>
      <c r="Q38" s="369">
        <v>4.05</v>
      </c>
      <c r="R38" s="10" t="str">
        <f t="shared" si="5"/>
        <v/>
      </c>
      <c r="S38" s="288"/>
      <c r="T38" s="267"/>
      <c r="U38" s="267"/>
      <c r="V38" s="8" t="str">
        <f t="shared" si="6"/>
        <v>-</v>
      </c>
      <c r="W38" s="7" t="str">
        <f t="shared" si="7"/>
        <v>-</v>
      </c>
      <c r="X38" s="369">
        <v>7.84</v>
      </c>
      <c r="Y38" s="369">
        <v>4.04</v>
      </c>
      <c r="Z38" s="10" t="str">
        <f t="shared" si="8"/>
        <v/>
      </c>
      <c r="AA38" s="2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x14ac:dyDescent="0.2">
      <c r="A39" s="428"/>
      <c r="B39" s="56" t="s">
        <v>26</v>
      </c>
      <c r="C39" s="266"/>
      <c r="D39" s="267"/>
      <c r="E39" s="267"/>
      <c r="F39" s="7" t="str">
        <f t="shared" si="0"/>
        <v>-</v>
      </c>
      <c r="G39" s="7" t="str">
        <f t="shared" si="1"/>
        <v>-</v>
      </c>
      <c r="H39" s="369">
        <v>10.96</v>
      </c>
      <c r="I39" s="369">
        <v>10.59</v>
      </c>
      <c r="J39" s="9" t="str">
        <f t="shared" si="2"/>
        <v/>
      </c>
      <c r="K39" s="288"/>
      <c r="L39" s="267"/>
      <c r="M39" s="267"/>
      <c r="N39" s="8" t="str">
        <f t="shared" si="3"/>
        <v>-</v>
      </c>
      <c r="O39" s="7" t="str">
        <f t="shared" si="4"/>
        <v>-</v>
      </c>
      <c r="P39" s="369">
        <v>4.0599999999999996</v>
      </c>
      <c r="Q39" s="369">
        <v>4.05</v>
      </c>
      <c r="R39" s="10" t="str">
        <f t="shared" si="5"/>
        <v/>
      </c>
      <c r="S39" s="288"/>
      <c r="T39" s="267"/>
      <c r="U39" s="267"/>
      <c r="V39" s="8" t="str">
        <f t="shared" si="6"/>
        <v>-</v>
      </c>
      <c r="W39" s="7" t="str">
        <f t="shared" si="7"/>
        <v>-</v>
      </c>
      <c r="X39" s="369">
        <v>7.84</v>
      </c>
      <c r="Y39" s="369">
        <v>4.04</v>
      </c>
      <c r="Z39" s="10" t="str">
        <f t="shared" si="8"/>
        <v/>
      </c>
      <c r="AA39" s="23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x14ac:dyDescent="0.2">
      <c r="A40" s="428"/>
      <c r="B40" s="56" t="s">
        <v>27</v>
      </c>
      <c r="C40" s="266"/>
      <c r="D40" s="267"/>
      <c r="E40" s="267"/>
      <c r="F40" s="7" t="str">
        <f t="shared" si="0"/>
        <v>-</v>
      </c>
      <c r="G40" s="7" t="str">
        <f t="shared" si="1"/>
        <v>-</v>
      </c>
      <c r="H40" s="369">
        <v>10.96</v>
      </c>
      <c r="I40" s="369">
        <v>10.59</v>
      </c>
      <c r="J40" s="9" t="str">
        <f t="shared" si="2"/>
        <v/>
      </c>
      <c r="K40" s="288"/>
      <c r="L40" s="267"/>
      <c r="M40" s="267"/>
      <c r="N40" s="8" t="str">
        <f t="shared" si="3"/>
        <v>-</v>
      </c>
      <c r="O40" s="7" t="str">
        <f t="shared" si="4"/>
        <v>-</v>
      </c>
      <c r="P40" s="369">
        <v>4.0599999999999996</v>
      </c>
      <c r="Q40" s="369">
        <v>4.05</v>
      </c>
      <c r="R40" s="10" t="str">
        <f t="shared" si="5"/>
        <v/>
      </c>
      <c r="S40" s="288"/>
      <c r="T40" s="267"/>
      <c r="U40" s="267"/>
      <c r="V40" s="8" t="str">
        <f t="shared" si="6"/>
        <v>-</v>
      </c>
      <c r="W40" s="7" t="str">
        <f t="shared" si="7"/>
        <v>-</v>
      </c>
      <c r="X40" s="369">
        <v>7.84</v>
      </c>
      <c r="Y40" s="369">
        <v>4.04</v>
      </c>
      <c r="Z40" s="10" t="str">
        <f t="shared" si="8"/>
        <v/>
      </c>
      <c r="AA40" s="23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x14ac:dyDescent="0.2">
      <c r="A41" s="428"/>
      <c r="B41" s="56" t="s">
        <v>28</v>
      </c>
      <c r="C41" s="266"/>
      <c r="D41" s="267"/>
      <c r="E41" s="267"/>
      <c r="F41" s="7" t="str">
        <f t="shared" si="0"/>
        <v>-</v>
      </c>
      <c r="G41" s="7" t="str">
        <f t="shared" si="1"/>
        <v>-</v>
      </c>
      <c r="H41" s="369">
        <v>10.96</v>
      </c>
      <c r="I41" s="369">
        <v>10.59</v>
      </c>
      <c r="J41" s="9" t="str">
        <f t="shared" si="2"/>
        <v/>
      </c>
      <c r="K41" s="288"/>
      <c r="L41" s="267"/>
      <c r="M41" s="267"/>
      <c r="N41" s="8" t="str">
        <f t="shared" si="3"/>
        <v>-</v>
      </c>
      <c r="O41" s="7" t="str">
        <f t="shared" si="4"/>
        <v>-</v>
      </c>
      <c r="P41" s="369">
        <v>4.0599999999999996</v>
      </c>
      <c r="Q41" s="369">
        <v>4.05</v>
      </c>
      <c r="R41" s="10" t="str">
        <f t="shared" si="5"/>
        <v/>
      </c>
      <c r="S41" s="288"/>
      <c r="T41" s="267"/>
      <c r="U41" s="267"/>
      <c r="V41" s="8" t="str">
        <f t="shared" si="6"/>
        <v>-</v>
      </c>
      <c r="W41" s="7" t="str">
        <f t="shared" si="7"/>
        <v>-</v>
      </c>
      <c r="X41" s="369">
        <v>7.84</v>
      </c>
      <c r="Y41" s="369">
        <v>4.04</v>
      </c>
      <c r="Z41" s="10" t="str">
        <f t="shared" si="8"/>
        <v/>
      </c>
      <c r="AA41" s="23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x14ac:dyDescent="0.2">
      <c r="A42" s="428"/>
      <c r="B42" s="56" t="s">
        <v>29</v>
      </c>
      <c r="C42" s="266"/>
      <c r="D42" s="267"/>
      <c r="E42" s="267"/>
      <c r="F42" s="7" t="str">
        <f t="shared" si="0"/>
        <v>-</v>
      </c>
      <c r="G42" s="7" t="str">
        <f t="shared" si="1"/>
        <v>-</v>
      </c>
      <c r="H42" s="369">
        <v>10.96</v>
      </c>
      <c r="I42" s="369">
        <v>10.59</v>
      </c>
      <c r="J42" s="9" t="str">
        <f t="shared" si="2"/>
        <v/>
      </c>
      <c r="K42" s="288"/>
      <c r="L42" s="267"/>
      <c r="M42" s="267"/>
      <c r="N42" s="8" t="str">
        <f t="shared" si="3"/>
        <v>-</v>
      </c>
      <c r="O42" s="7" t="str">
        <f t="shared" si="4"/>
        <v>-</v>
      </c>
      <c r="P42" s="369">
        <v>4.0599999999999996</v>
      </c>
      <c r="Q42" s="369">
        <v>4.05</v>
      </c>
      <c r="R42" s="10" t="str">
        <f t="shared" si="5"/>
        <v/>
      </c>
      <c r="S42" s="288"/>
      <c r="T42" s="267"/>
      <c r="U42" s="267"/>
      <c r="V42" s="8" t="str">
        <f t="shared" si="6"/>
        <v>-</v>
      </c>
      <c r="W42" s="7" t="str">
        <f t="shared" si="7"/>
        <v>-</v>
      </c>
      <c r="X42" s="369">
        <v>7.84</v>
      </c>
      <c r="Y42" s="369">
        <v>4.04</v>
      </c>
      <c r="Z42" s="10" t="str">
        <f t="shared" si="8"/>
        <v/>
      </c>
      <c r="AA42" s="23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x14ac:dyDescent="0.2">
      <c r="A43" s="428"/>
      <c r="B43" s="56" t="s">
        <v>30</v>
      </c>
      <c r="C43" s="266"/>
      <c r="D43" s="267"/>
      <c r="E43" s="267"/>
      <c r="F43" s="7" t="str">
        <f t="shared" si="0"/>
        <v>-</v>
      </c>
      <c r="G43" s="7" t="str">
        <f t="shared" si="1"/>
        <v>-</v>
      </c>
      <c r="H43" s="369">
        <v>10.96</v>
      </c>
      <c r="I43" s="369">
        <v>10.59</v>
      </c>
      <c r="J43" s="9" t="str">
        <f t="shared" si="2"/>
        <v/>
      </c>
      <c r="K43" s="288"/>
      <c r="L43" s="267"/>
      <c r="M43" s="267"/>
      <c r="N43" s="8" t="str">
        <f t="shared" si="3"/>
        <v>-</v>
      </c>
      <c r="O43" s="7" t="str">
        <f t="shared" si="4"/>
        <v>-</v>
      </c>
      <c r="P43" s="369">
        <v>4.0599999999999996</v>
      </c>
      <c r="Q43" s="369">
        <v>4.05</v>
      </c>
      <c r="R43" s="10" t="str">
        <f t="shared" si="5"/>
        <v/>
      </c>
      <c r="S43" s="288"/>
      <c r="T43" s="267"/>
      <c r="U43" s="267"/>
      <c r="V43" s="8" t="str">
        <f t="shared" si="6"/>
        <v>-</v>
      </c>
      <c r="W43" s="7" t="str">
        <f t="shared" si="7"/>
        <v>-</v>
      </c>
      <c r="X43" s="369">
        <v>7.84</v>
      </c>
      <c r="Y43" s="369">
        <v>4.04</v>
      </c>
      <c r="Z43" s="10" t="str">
        <f t="shared" si="8"/>
        <v/>
      </c>
      <c r="AA43" s="23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x14ac:dyDescent="0.2">
      <c r="A44" s="428"/>
      <c r="B44" s="56" t="s">
        <v>31</v>
      </c>
      <c r="C44" s="266"/>
      <c r="D44" s="267"/>
      <c r="E44" s="267"/>
      <c r="F44" s="7" t="str">
        <f t="shared" si="0"/>
        <v>-</v>
      </c>
      <c r="G44" s="7" t="str">
        <f t="shared" si="1"/>
        <v>-</v>
      </c>
      <c r="H44" s="369">
        <v>10.96</v>
      </c>
      <c r="I44" s="369">
        <v>10.59</v>
      </c>
      <c r="J44" s="9" t="str">
        <f t="shared" si="2"/>
        <v/>
      </c>
      <c r="K44" s="288"/>
      <c r="L44" s="267"/>
      <c r="M44" s="267"/>
      <c r="N44" s="8" t="str">
        <f t="shared" si="3"/>
        <v>-</v>
      </c>
      <c r="O44" s="7" t="str">
        <f t="shared" si="4"/>
        <v>-</v>
      </c>
      <c r="P44" s="369">
        <v>4.0599999999999996</v>
      </c>
      <c r="Q44" s="369">
        <v>4.05</v>
      </c>
      <c r="R44" s="10" t="str">
        <f t="shared" si="5"/>
        <v/>
      </c>
      <c r="S44" s="288"/>
      <c r="T44" s="267"/>
      <c r="U44" s="267"/>
      <c r="V44" s="8" t="str">
        <f t="shared" si="6"/>
        <v>-</v>
      </c>
      <c r="W44" s="7" t="str">
        <f t="shared" si="7"/>
        <v>-</v>
      </c>
      <c r="X44" s="369">
        <v>7.84</v>
      </c>
      <c r="Y44" s="369">
        <v>4.04</v>
      </c>
      <c r="Z44" s="10" t="str">
        <f t="shared" si="8"/>
        <v/>
      </c>
      <c r="AA44" s="23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3.5" thickBot="1" x14ac:dyDescent="0.25">
      <c r="A45" s="429"/>
      <c r="B45" s="57" t="s">
        <v>32</v>
      </c>
      <c r="C45" s="339"/>
      <c r="D45" s="340"/>
      <c r="E45" s="340"/>
      <c r="F45" s="81" t="str">
        <f t="shared" si="0"/>
        <v>-</v>
      </c>
      <c r="G45" s="81" t="str">
        <f t="shared" si="1"/>
        <v>-</v>
      </c>
      <c r="H45" s="369">
        <v>10.96</v>
      </c>
      <c r="I45" s="369">
        <v>10.59</v>
      </c>
      <c r="J45" s="134" t="str">
        <f>IF(C45=0,"",(((G45*0.001)+2.58*(SQRT(G45*0.001/C45))))*1000)</f>
        <v/>
      </c>
      <c r="K45" s="341"/>
      <c r="L45" s="340"/>
      <c r="M45" s="340"/>
      <c r="N45" s="31" t="str">
        <f t="shared" si="3"/>
        <v>-</v>
      </c>
      <c r="O45" s="81" t="str">
        <f t="shared" si="4"/>
        <v>-</v>
      </c>
      <c r="P45" s="369">
        <v>4.0599999999999996</v>
      </c>
      <c r="Q45" s="369">
        <v>4.05</v>
      </c>
      <c r="R45" s="135" t="str">
        <f t="shared" si="5"/>
        <v/>
      </c>
      <c r="S45" s="341"/>
      <c r="T45" s="340"/>
      <c r="U45" s="340"/>
      <c r="V45" s="31" t="str">
        <f t="shared" si="6"/>
        <v>-</v>
      </c>
      <c r="W45" s="81" t="str">
        <f t="shared" si="7"/>
        <v>-</v>
      </c>
      <c r="X45" s="369">
        <v>7.84</v>
      </c>
      <c r="Y45" s="369">
        <v>4.04</v>
      </c>
      <c r="Z45" s="135" t="str">
        <f t="shared" si="8"/>
        <v/>
      </c>
      <c r="AA45" s="23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283">
        <f>SUM(E34:E45)</f>
        <v>0</v>
      </c>
      <c r="F46" s="128" t="str">
        <f t="shared" si="0"/>
        <v>-</v>
      </c>
      <c r="G46" s="128" t="str">
        <f t="shared" si="1"/>
        <v>-</v>
      </c>
      <c r="H46" s="369">
        <v>10.96</v>
      </c>
      <c r="I46" s="369">
        <v>10.59</v>
      </c>
      <c r="J46" s="129" t="str">
        <f>IF(C46=0,"",(((G46*0.001)+2.58*(SQRT(G46*0.001/C46))))*1000)</f>
        <v/>
      </c>
      <c r="K46" s="295">
        <f>SUM(K34:K45)</f>
        <v>0</v>
      </c>
      <c r="L46" s="283">
        <f>SUM(L34:L45)</f>
        <v>0</v>
      </c>
      <c r="M46" s="283">
        <f>SUM(M34:M45)</f>
        <v>0</v>
      </c>
      <c r="N46" s="130" t="str">
        <f t="shared" si="3"/>
        <v>-</v>
      </c>
      <c r="O46" s="128" t="str">
        <f t="shared" si="4"/>
        <v>-</v>
      </c>
      <c r="P46" s="369">
        <v>4.0599999999999996</v>
      </c>
      <c r="Q46" s="369">
        <v>4.05</v>
      </c>
      <c r="R46" s="131" t="str">
        <f t="shared" si="5"/>
        <v/>
      </c>
      <c r="S46" s="295">
        <f>SUM(S34:S45)</f>
        <v>0</v>
      </c>
      <c r="T46" s="283">
        <f>SUM(T34:T45)</f>
        <v>0</v>
      </c>
      <c r="U46" s="283">
        <f>SUM(U34:U45)</f>
        <v>0</v>
      </c>
      <c r="V46" s="130" t="str">
        <f t="shared" si="6"/>
        <v>-</v>
      </c>
      <c r="W46" s="128" t="str">
        <f t="shared" si="7"/>
        <v>-</v>
      </c>
      <c r="X46" s="369">
        <v>7.84</v>
      </c>
      <c r="Y46" s="369">
        <v>4.04</v>
      </c>
      <c r="Z46" s="131" t="str">
        <f t="shared" si="8"/>
        <v/>
      </c>
      <c r="AA46" s="24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2.75" customHeight="1" thickTop="1" x14ac:dyDescent="0.2">
      <c r="A47" s="427">
        <v>2008</v>
      </c>
      <c r="B47" s="75" t="s">
        <v>21</v>
      </c>
      <c r="C47" s="264"/>
      <c r="D47" s="265"/>
      <c r="E47" s="265"/>
      <c r="F47" s="77" t="str">
        <f t="shared" si="0"/>
        <v>-</v>
      </c>
      <c r="G47" s="77" t="str">
        <f t="shared" si="1"/>
        <v>-</v>
      </c>
      <c r="H47" s="369">
        <v>10.96</v>
      </c>
      <c r="I47" s="369">
        <v>10.59</v>
      </c>
      <c r="J47" s="132" t="str">
        <f t="shared" ref="J47:J57" si="9">IF(C47=0,"",(((G47*0.001)+2.58*(SQRT(G47*0.001/C47))))*1000)</f>
        <v/>
      </c>
      <c r="K47" s="287"/>
      <c r="L47" s="265"/>
      <c r="M47" s="265"/>
      <c r="N47" s="76" t="str">
        <f t="shared" si="3"/>
        <v>-</v>
      </c>
      <c r="O47" s="77" t="str">
        <f t="shared" si="4"/>
        <v>-</v>
      </c>
      <c r="P47" s="369">
        <v>4.0599999999999996</v>
      </c>
      <c r="Q47" s="369">
        <v>4.05</v>
      </c>
      <c r="R47" s="133" t="str">
        <f t="shared" si="5"/>
        <v/>
      </c>
      <c r="S47" s="287"/>
      <c r="T47" s="265"/>
      <c r="U47" s="265"/>
      <c r="V47" s="76" t="str">
        <f t="shared" si="6"/>
        <v>-</v>
      </c>
      <c r="W47" s="77" t="str">
        <f t="shared" si="7"/>
        <v>-</v>
      </c>
      <c r="X47" s="369">
        <v>7.84</v>
      </c>
      <c r="Y47" s="369">
        <v>4.04</v>
      </c>
      <c r="Z47" s="133" t="str">
        <f t="shared" si="8"/>
        <v/>
      </c>
      <c r="AA47" s="23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x14ac:dyDescent="0.2">
      <c r="A48" s="428"/>
      <c r="B48" s="56" t="s">
        <v>22</v>
      </c>
      <c r="C48" s="266"/>
      <c r="D48" s="267"/>
      <c r="E48" s="267"/>
      <c r="F48" s="7" t="str">
        <f t="shared" si="0"/>
        <v>-</v>
      </c>
      <c r="G48" s="7" t="str">
        <f t="shared" si="1"/>
        <v>-</v>
      </c>
      <c r="H48" s="369">
        <v>10.96</v>
      </c>
      <c r="I48" s="369">
        <v>10.59</v>
      </c>
      <c r="J48" s="9" t="str">
        <f t="shared" si="9"/>
        <v/>
      </c>
      <c r="K48" s="288"/>
      <c r="L48" s="267"/>
      <c r="M48" s="267"/>
      <c r="N48" s="8" t="str">
        <f t="shared" si="3"/>
        <v>-</v>
      </c>
      <c r="O48" s="7" t="str">
        <f t="shared" si="4"/>
        <v>-</v>
      </c>
      <c r="P48" s="369">
        <v>4.0599999999999996</v>
      </c>
      <c r="Q48" s="369">
        <v>4.05</v>
      </c>
      <c r="R48" s="10" t="str">
        <f t="shared" si="5"/>
        <v/>
      </c>
      <c r="S48" s="288"/>
      <c r="T48" s="267"/>
      <c r="U48" s="267"/>
      <c r="V48" s="8" t="str">
        <f t="shared" si="6"/>
        <v>-</v>
      </c>
      <c r="W48" s="7" t="str">
        <f t="shared" si="7"/>
        <v>-</v>
      </c>
      <c r="X48" s="369">
        <v>7.84</v>
      </c>
      <c r="Y48" s="369">
        <v>4.04</v>
      </c>
      <c r="Z48" s="10" t="str">
        <f t="shared" si="8"/>
        <v/>
      </c>
      <c r="AA48" s="23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x14ac:dyDescent="0.2">
      <c r="A49" s="428"/>
      <c r="B49" s="56" t="s">
        <v>23</v>
      </c>
      <c r="C49" s="266"/>
      <c r="D49" s="267"/>
      <c r="E49" s="267"/>
      <c r="F49" s="7" t="str">
        <f t="shared" si="0"/>
        <v>-</v>
      </c>
      <c r="G49" s="7" t="str">
        <f t="shared" si="1"/>
        <v>-</v>
      </c>
      <c r="H49" s="369">
        <v>10.96</v>
      </c>
      <c r="I49" s="369">
        <v>10.59</v>
      </c>
      <c r="J49" s="9" t="str">
        <f t="shared" si="9"/>
        <v/>
      </c>
      <c r="K49" s="288"/>
      <c r="L49" s="267"/>
      <c r="M49" s="267"/>
      <c r="N49" s="8" t="str">
        <f t="shared" si="3"/>
        <v>-</v>
      </c>
      <c r="O49" s="7" t="str">
        <f t="shared" si="4"/>
        <v>-</v>
      </c>
      <c r="P49" s="369">
        <v>4.0599999999999996</v>
      </c>
      <c r="Q49" s="369">
        <v>4.05</v>
      </c>
      <c r="R49" s="10" t="str">
        <f t="shared" si="5"/>
        <v/>
      </c>
      <c r="S49" s="288"/>
      <c r="T49" s="267"/>
      <c r="U49" s="267"/>
      <c r="V49" s="8" t="str">
        <f t="shared" si="6"/>
        <v>-</v>
      </c>
      <c r="W49" s="7" t="str">
        <f t="shared" si="7"/>
        <v>-</v>
      </c>
      <c r="X49" s="369">
        <v>7.84</v>
      </c>
      <c r="Y49" s="369">
        <v>4.04</v>
      </c>
      <c r="Z49" s="10" t="str">
        <f t="shared" si="8"/>
        <v/>
      </c>
      <c r="AA49" s="23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x14ac:dyDescent="0.2">
      <c r="A50" s="428"/>
      <c r="B50" s="56" t="s">
        <v>24</v>
      </c>
      <c r="C50" s="266"/>
      <c r="D50" s="267"/>
      <c r="E50" s="267"/>
      <c r="F50" s="7" t="str">
        <f t="shared" si="0"/>
        <v>-</v>
      </c>
      <c r="G50" s="7" t="str">
        <f t="shared" si="1"/>
        <v>-</v>
      </c>
      <c r="H50" s="369">
        <v>10.96</v>
      </c>
      <c r="I50" s="369">
        <v>10.59</v>
      </c>
      <c r="J50" s="9" t="str">
        <f t="shared" si="9"/>
        <v/>
      </c>
      <c r="K50" s="288"/>
      <c r="L50" s="267"/>
      <c r="M50" s="267"/>
      <c r="N50" s="8" t="str">
        <f t="shared" si="3"/>
        <v>-</v>
      </c>
      <c r="O50" s="7" t="str">
        <f t="shared" si="4"/>
        <v>-</v>
      </c>
      <c r="P50" s="369">
        <v>4.0599999999999996</v>
      </c>
      <c r="Q50" s="369">
        <v>4.05</v>
      </c>
      <c r="R50" s="10" t="str">
        <f t="shared" si="5"/>
        <v/>
      </c>
      <c r="S50" s="288"/>
      <c r="T50" s="267"/>
      <c r="U50" s="267"/>
      <c r="V50" s="8" t="str">
        <f t="shared" si="6"/>
        <v>-</v>
      </c>
      <c r="W50" s="7" t="str">
        <f t="shared" si="7"/>
        <v>-</v>
      </c>
      <c r="X50" s="369">
        <v>7.84</v>
      </c>
      <c r="Y50" s="369">
        <v>4.04</v>
      </c>
      <c r="Z50" s="10" t="str">
        <f t="shared" si="8"/>
        <v/>
      </c>
      <c r="AA50" s="23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x14ac:dyDescent="0.2">
      <c r="A51" s="428"/>
      <c r="B51" s="56" t="s">
        <v>25</v>
      </c>
      <c r="C51" s="266"/>
      <c r="D51" s="267"/>
      <c r="E51" s="267"/>
      <c r="F51" s="7" t="str">
        <f t="shared" si="0"/>
        <v>-</v>
      </c>
      <c r="G51" s="7" t="str">
        <f t="shared" si="1"/>
        <v>-</v>
      </c>
      <c r="H51" s="369">
        <v>10.96</v>
      </c>
      <c r="I51" s="369">
        <v>10.59</v>
      </c>
      <c r="J51" s="9" t="str">
        <f t="shared" si="9"/>
        <v/>
      </c>
      <c r="K51" s="288"/>
      <c r="L51" s="267"/>
      <c r="M51" s="267"/>
      <c r="N51" s="8" t="str">
        <f t="shared" si="3"/>
        <v>-</v>
      </c>
      <c r="O51" s="7" t="str">
        <f t="shared" si="4"/>
        <v>-</v>
      </c>
      <c r="P51" s="369">
        <v>4.0599999999999996</v>
      </c>
      <c r="Q51" s="369">
        <v>4.05</v>
      </c>
      <c r="R51" s="10" t="str">
        <f t="shared" si="5"/>
        <v/>
      </c>
      <c r="S51" s="288"/>
      <c r="T51" s="267"/>
      <c r="U51" s="267"/>
      <c r="V51" s="8" t="str">
        <f t="shared" si="6"/>
        <v>-</v>
      </c>
      <c r="W51" s="7" t="str">
        <f t="shared" si="7"/>
        <v>-</v>
      </c>
      <c r="X51" s="369">
        <v>7.84</v>
      </c>
      <c r="Y51" s="369">
        <v>4.04</v>
      </c>
      <c r="Z51" s="10" t="str">
        <f t="shared" si="8"/>
        <v/>
      </c>
      <c r="AA51" s="23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x14ac:dyDescent="0.2">
      <c r="A52" s="428"/>
      <c r="B52" s="56" t="s">
        <v>26</v>
      </c>
      <c r="C52" s="266"/>
      <c r="D52" s="267"/>
      <c r="E52" s="267"/>
      <c r="F52" s="7" t="str">
        <f t="shared" si="0"/>
        <v>-</v>
      </c>
      <c r="G52" s="7" t="str">
        <f t="shared" si="1"/>
        <v>-</v>
      </c>
      <c r="H52" s="369">
        <v>10.96</v>
      </c>
      <c r="I52" s="369">
        <v>10.59</v>
      </c>
      <c r="J52" s="9" t="str">
        <f t="shared" si="9"/>
        <v/>
      </c>
      <c r="K52" s="288"/>
      <c r="L52" s="267"/>
      <c r="M52" s="267"/>
      <c r="N52" s="8" t="str">
        <f t="shared" si="3"/>
        <v>-</v>
      </c>
      <c r="O52" s="7" t="str">
        <f t="shared" si="4"/>
        <v>-</v>
      </c>
      <c r="P52" s="369">
        <v>4.0599999999999996</v>
      </c>
      <c r="Q52" s="369">
        <v>4.05</v>
      </c>
      <c r="R52" s="10" t="str">
        <f t="shared" si="5"/>
        <v/>
      </c>
      <c r="S52" s="288"/>
      <c r="T52" s="267"/>
      <c r="U52" s="267"/>
      <c r="V52" s="8" t="str">
        <f t="shared" si="6"/>
        <v>-</v>
      </c>
      <c r="W52" s="7" t="str">
        <f t="shared" si="7"/>
        <v>-</v>
      </c>
      <c r="X52" s="369">
        <v>7.84</v>
      </c>
      <c r="Y52" s="369">
        <v>4.04</v>
      </c>
      <c r="Z52" s="10" t="str">
        <f t="shared" si="8"/>
        <v/>
      </c>
      <c r="AA52" s="23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x14ac:dyDescent="0.2">
      <c r="A53" s="428"/>
      <c r="B53" s="56" t="s">
        <v>27</v>
      </c>
      <c r="C53" s="266"/>
      <c r="D53" s="267"/>
      <c r="E53" s="267"/>
      <c r="F53" s="7" t="str">
        <f t="shared" si="0"/>
        <v>-</v>
      </c>
      <c r="G53" s="7" t="str">
        <f t="shared" si="1"/>
        <v>-</v>
      </c>
      <c r="H53" s="369">
        <v>10.96</v>
      </c>
      <c r="I53" s="369">
        <v>10.59</v>
      </c>
      <c r="J53" s="9" t="str">
        <f t="shared" si="9"/>
        <v/>
      </c>
      <c r="K53" s="288"/>
      <c r="L53" s="267"/>
      <c r="M53" s="267"/>
      <c r="N53" s="8" t="str">
        <f t="shared" si="3"/>
        <v>-</v>
      </c>
      <c r="O53" s="7" t="str">
        <f t="shared" si="4"/>
        <v>-</v>
      </c>
      <c r="P53" s="369">
        <v>4.0599999999999996</v>
      </c>
      <c r="Q53" s="369">
        <v>4.05</v>
      </c>
      <c r="R53" s="10" t="str">
        <f t="shared" si="5"/>
        <v/>
      </c>
      <c r="S53" s="288"/>
      <c r="T53" s="267"/>
      <c r="U53" s="267"/>
      <c r="V53" s="8" t="str">
        <f t="shared" si="6"/>
        <v>-</v>
      </c>
      <c r="W53" s="7" t="str">
        <f t="shared" si="7"/>
        <v>-</v>
      </c>
      <c r="X53" s="369">
        <v>7.84</v>
      </c>
      <c r="Y53" s="369">
        <v>4.04</v>
      </c>
      <c r="Z53" s="10" t="str">
        <f t="shared" si="8"/>
        <v/>
      </c>
      <c r="AA53" s="2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x14ac:dyDescent="0.2">
      <c r="A54" s="428"/>
      <c r="B54" s="56" t="s">
        <v>28</v>
      </c>
      <c r="C54" s="266"/>
      <c r="D54" s="267"/>
      <c r="E54" s="267"/>
      <c r="F54" s="7" t="str">
        <f t="shared" si="0"/>
        <v>-</v>
      </c>
      <c r="G54" s="7" t="str">
        <f t="shared" si="1"/>
        <v>-</v>
      </c>
      <c r="H54" s="369">
        <v>10.96</v>
      </c>
      <c r="I54" s="369">
        <v>10.59</v>
      </c>
      <c r="J54" s="9" t="str">
        <f t="shared" si="9"/>
        <v/>
      </c>
      <c r="K54" s="288"/>
      <c r="L54" s="267"/>
      <c r="M54" s="267"/>
      <c r="N54" s="8" t="str">
        <f t="shared" si="3"/>
        <v>-</v>
      </c>
      <c r="O54" s="7" t="str">
        <f t="shared" si="4"/>
        <v>-</v>
      </c>
      <c r="P54" s="369">
        <v>4.0599999999999996</v>
      </c>
      <c r="Q54" s="369">
        <v>4.05</v>
      </c>
      <c r="R54" s="10" t="str">
        <f t="shared" si="5"/>
        <v/>
      </c>
      <c r="S54" s="288"/>
      <c r="T54" s="267"/>
      <c r="U54" s="267"/>
      <c r="V54" s="8" t="str">
        <f t="shared" si="6"/>
        <v>-</v>
      </c>
      <c r="W54" s="7" t="str">
        <f t="shared" si="7"/>
        <v>-</v>
      </c>
      <c r="X54" s="369">
        <v>7.84</v>
      </c>
      <c r="Y54" s="369">
        <v>4.04</v>
      </c>
      <c r="Z54" s="10" t="str">
        <f t="shared" si="8"/>
        <v/>
      </c>
      <c r="AA54" s="23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x14ac:dyDescent="0.2">
      <c r="A55" s="428"/>
      <c r="B55" s="56" t="s">
        <v>29</v>
      </c>
      <c r="C55" s="266"/>
      <c r="D55" s="267"/>
      <c r="E55" s="267"/>
      <c r="F55" s="7" t="str">
        <f t="shared" si="0"/>
        <v>-</v>
      </c>
      <c r="G55" s="7" t="str">
        <f t="shared" si="1"/>
        <v>-</v>
      </c>
      <c r="H55" s="369">
        <v>10.96</v>
      </c>
      <c r="I55" s="369">
        <v>10.59</v>
      </c>
      <c r="J55" s="9" t="str">
        <f t="shared" si="9"/>
        <v/>
      </c>
      <c r="K55" s="288"/>
      <c r="L55" s="267"/>
      <c r="M55" s="267"/>
      <c r="N55" s="8" t="str">
        <f t="shared" si="3"/>
        <v>-</v>
      </c>
      <c r="O55" s="7" t="str">
        <f t="shared" si="4"/>
        <v>-</v>
      </c>
      <c r="P55" s="369">
        <v>4.0599999999999996</v>
      </c>
      <c r="Q55" s="369">
        <v>4.05</v>
      </c>
      <c r="R55" s="10" t="str">
        <f t="shared" si="5"/>
        <v/>
      </c>
      <c r="S55" s="288"/>
      <c r="T55" s="267"/>
      <c r="U55" s="267"/>
      <c r="V55" s="8" t="str">
        <f t="shared" si="6"/>
        <v>-</v>
      </c>
      <c r="W55" s="7" t="str">
        <f t="shared" si="7"/>
        <v>-</v>
      </c>
      <c r="X55" s="369">
        <v>7.84</v>
      </c>
      <c r="Y55" s="369">
        <v>4.04</v>
      </c>
      <c r="Z55" s="10" t="str">
        <f t="shared" si="8"/>
        <v/>
      </c>
      <c r="AA55" s="23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2">
      <c r="A56" s="428"/>
      <c r="B56" s="56" t="s">
        <v>30</v>
      </c>
      <c r="C56" s="266"/>
      <c r="D56" s="267"/>
      <c r="E56" s="267"/>
      <c r="F56" s="7" t="str">
        <f t="shared" si="0"/>
        <v>-</v>
      </c>
      <c r="G56" s="7" t="str">
        <f t="shared" si="1"/>
        <v>-</v>
      </c>
      <c r="H56" s="369">
        <v>10.96</v>
      </c>
      <c r="I56" s="369">
        <v>10.59</v>
      </c>
      <c r="J56" s="9" t="str">
        <f t="shared" si="9"/>
        <v/>
      </c>
      <c r="K56" s="288"/>
      <c r="L56" s="267"/>
      <c r="M56" s="267"/>
      <c r="N56" s="8" t="str">
        <f t="shared" si="3"/>
        <v>-</v>
      </c>
      <c r="O56" s="7" t="str">
        <f t="shared" si="4"/>
        <v>-</v>
      </c>
      <c r="P56" s="369">
        <v>4.0599999999999996</v>
      </c>
      <c r="Q56" s="369">
        <v>4.05</v>
      </c>
      <c r="R56" s="10" t="str">
        <f t="shared" si="5"/>
        <v/>
      </c>
      <c r="S56" s="288"/>
      <c r="T56" s="267"/>
      <c r="U56" s="267"/>
      <c r="V56" s="8" t="str">
        <f t="shared" si="6"/>
        <v>-</v>
      </c>
      <c r="W56" s="7" t="str">
        <f t="shared" si="7"/>
        <v>-</v>
      </c>
      <c r="X56" s="369">
        <v>7.84</v>
      </c>
      <c r="Y56" s="369">
        <v>4.04</v>
      </c>
      <c r="Z56" s="10" t="str">
        <f t="shared" si="8"/>
        <v/>
      </c>
      <c r="AA56" s="23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2">
      <c r="A57" s="428"/>
      <c r="B57" s="56" t="s">
        <v>31</v>
      </c>
      <c r="C57" s="266"/>
      <c r="D57" s="267"/>
      <c r="E57" s="267"/>
      <c r="F57" s="7" t="str">
        <f t="shared" si="0"/>
        <v>-</v>
      </c>
      <c r="G57" s="7" t="str">
        <f t="shared" si="1"/>
        <v>-</v>
      </c>
      <c r="H57" s="369">
        <v>10.96</v>
      </c>
      <c r="I57" s="369">
        <v>10.59</v>
      </c>
      <c r="J57" s="9" t="str">
        <f t="shared" si="9"/>
        <v/>
      </c>
      <c r="K57" s="288"/>
      <c r="L57" s="267"/>
      <c r="M57" s="267"/>
      <c r="N57" s="8" t="str">
        <f t="shared" si="3"/>
        <v>-</v>
      </c>
      <c r="O57" s="7" t="str">
        <f t="shared" si="4"/>
        <v>-</v>
      </c>
      <c r="P57" s="369">
        <v>4.0599999999999996</v>
      </c>
      <c r="Q57" s="369">
        <v>4.05</v>
      </c>
      <c r="R57" s="10" t="str">
        <f t="shared" si="5"/>
        <v/>
      </c>
      <c r="S57" s="288"/>
      <c r="T57" s="267"/>
      <c r="U57" s="267"/>
      <c r="V57" s="8" t="str">
        <f t="shared" si="6"/>
        <v>-</v>
      </c>
      <c r="W57" s="7" t="str">
        <f t="shared" si="7"/>
        <v>-</v>
      </c>
      <c r="X57" s="369">
        <v>7.84</v>
      </c>
      <c r="Y57" s="369">
        <v>4.04</v>
      </c>
      <c r="Z57" s="10" t="str">
        <f t="shared" si="8"/>
        <v/>
      </c>
      <c r="AA57" s="23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ht="13.5" thickBot="1" x14ac:dyDescent="0.25">
      <c r="A58" s="429"/>
      <c r="B58" s="57" t="s">
        <v>32</v>
      </c>
      <c r="C58" s="339"/>
      <c r="D58" s="340"/>
      <c r="E58" s="340"/>
      <c r="F58" s="81" t="str">
        <f t="shared" si="0"/>
        <v>-</v>
      </c>
      <c r="G58" s="81" t="str">
        <f t="shared" si="1"/>
        <v>-</v>
      </c>
      <c r="H58" s="369">
        <v>10.96</v>
      </c>
      <c r="I58" s="369">
        <v>10.59</v>
      </c>
      <c r="J58" s="134" t="str">
        <f>IF(C58=0,"",(((G58*0.001)+2.58*(SQRT(G58*0.001/C58))))*1000)</f>
        <v/>
      </c>
      <c r="K58" s="341"/>
      <c r="L58" s="340"/>
      <c r="M58" s="340"/>
      <c r="N58" s="31" t="str">
        <f t="shared" si="3"/>
        <v>-</v>
      </c>
      <c r="O58" s="81" t="str">
        <f t="shared" si="4"/>
        <v>-</v>
      </c>
      <c r="P58" s="369">
        <v>4.0599999999999996</v>
      </c>
      <c r="Q58" s="369">
        <v>4.05</v>
      </c>
      <c r="R58" s="135" t="str">
        <f t="shared" si="5"/>
        <v/>
      </c>
      <c r="S58" s="341"/>
      <c r="T58" s="340"/>
      <c r="U58" s="340"/>
      <c r="V58" s="31" t="str">
        <f t="shared" si="6"/>
        <v>-</v>
      </c>
      <c r="W58" s="81" t="str">
        <f t="shared" si="7"/>
        <v>-</v>
      </c>
      <c r="X58" s="369">
        <v>7.84</v>
      </c>
      <c r="Y58" s="369">
        <v>4.04</v>
      </c>
      <c r="Z58" s="135" t="str">
        <f t="shared" si="8"/>
        <v/>
      </c>
      <c r="AA58" s="23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283">
        <f>SUM(E47:E58)</f>
        <v>0</v>
      </c>
      <c r="F59" s="128" t="str">
        <f t="shared" si="0"/>
        <v>-</v>
      </c>
      <c r="G59" s="128" t="str">
        <f t="shared" si="1"/>
        <v>-</v>
      </c>
      <c r="H59" s="369">
        <v>10.96</v>
      </c>
      <c r="I59" s="369">
        <v>10.59</v>
      </c>
      <c r="J59" s="129" t="str">
        <f>IF(C59=0,"",(((G59*0.001)+2.58*(SQRT(G59*0.001/C59))))*1000)</f>
        <v/>
      </c>
      <c r="K59" s="295">
        <f>SUM(K47:K58)</f>
        <v>0</v>
      </c>
      <c r="L59" s="283">
        <f>SUM(L47:L58)</f>
        <v>0</v>
      </c>
      <c r="M59" s="283">
        <f>SUM(M47:M58)</f>
        <v>0</v>
      </c>
      <c r="N59" s="130" t="str">
        <f t="shared" si="3"/>
        <v>-</v>
      </c>
      <c r="O59" s="128" t="str">
        <f t="shared" si="4"/>
        <v>-</v>
      </c>
      <c r="P59" s="369">
        <v>4.0599999999999996</v>
      </c>
      <c r="Q59" s="369">
        <v>4.05</v>
      </c>
      <c r="R59" s="131" t="str">
        <f t="shared" si="5"/>
        <v/>
      </c>
      <c r="S59" s="295">
        <f>SUM(S47:S58)</f>
        <v>0</v>
      </c>
      <c r="T59" s="283">
        <f>SUM(T47:T58)</f>
        <v>0</v>
      </c>
      <c r="U59" s="283">
        <f>SUM(U47:U58)</f>
        <v>0</v>
      </c>
      <c r="V59" s="130" t="str">
        <f t="shared" si="6"/>
        <v>-</v>
      </c>
      <c r="W59" s="128" t="str">
        <f t="shared" si="7"/>
        <v>-</v>
      </c>
      <c r="X59" s="369">
        <v>7.84</v>
      </c>
      <c r="Y59" s="369">
        <v>4.04</v>
      </c>
      <c r="Z59" s="131" t="str">
        <f>IF(S59=0,"",(((W59*0.001)+2.58*(SQRT(W59*0.001/S59))))*1000)</f>
        <v/>
      </c>
      <c r="AA59" s="2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ht="12.75" customHeight="1" thickTop="1" x14ac:dyDescent="0.2">
      <c r="A60" s="427">
        <v>2009</v>
      </c>
      <c r="B60" s="75" t="s">
        <v>21</v>
      </c>
      <c r="C60" s="264"/>
      <c r="D60" s="265"/>
      <c r="E60" s="265"/>
      <c r="F60" s="77" t="str">
        <f t="shared" si="0"/>
        <v>-</v>
      </c>
      <c r="G60" s="77" t="str">
        <f t="shared" si="1"/>
        <v>-</v>
      </c>
      <c r="H60" s="369">
        <v>10.96</v>
      </c>
      <c r="I60" s="369">
        <v>10.59</v>
      </c>
      <c r="J60" s="132" t="str">
        <f>IF(C60=0,"",(((G60*0.001)+2.58*(SQRT(G60*0.001/C60))))*1000)</f>
        <v/>
      </c>
      <c r="K60" s="287"/>
      <c r="L60" s="265"/>
      <c r="M60" s="265"/>
      <c r="N60" s="76" t="str">
        <f t="shared" si="3"/>
        <v>-</v>
      </c>
      <c r="O60" s="77" t="str">
        <f t="shared" si="4"/>
        <v>-</v>
      </c>
      <c r="P60" s="369">
        <v>4.0599999999999996</v>
      </c>
      <c r="Q60" s="369">
        <v>4.05</v>
      </c>
      <c r="R60" s="133" t="str">
        <f>IF(K60=0,"",(((O60*0.001)+2.58*(SQRT(O60*0.001/K60))))*1000)</f>
        <v/>
      </c>
      <c r="S60" s="287"/>
      <c r="T60" s="265"/>
      <c r="U60" s="265"/>
      <c r="V60" s="76" t="str">
        <f t="shared" si="6"/>
        <v>-</v>
      </c>
      <c r="W60" s="77" t="str">
        <f t="shared" si="7"/>
        <v>-</v>
      </c>
      <c r="X60" s="369">
        <v>7.84</v>
      </c>
      <c r="Y60" s="369">
        <v>4.04</v>
      </c>
      <c r="Z60" s="133" t="str">
        <f>IF(S60=0,"",(((W60*0.001)+2.58*(SQRT(W60*0.001/S60))))*1000)</f>
        <v/>
      </c>
      <c r="AA60" s="23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2">
      <c r="A61" s="428"/>
      <c r="B61" s="56" t="s">
        <v>22</v>
      </c>
      <c r="C61" s="266"/>
      <c r="D61" s="267"/>
      <c r="E61" s="267"/>
      <c r="F61" s="7" t="str">
        <f t="shared" si="0"/>
        <v>-</v>
      </c>
      <c r="G61" s="7" t="str">
        <f t="shared" si="1"/>
        <v>-</v>
      </c>
      <c r="H61" s="369">
        <v>10.96</v>
      </c>
      <c r="I61" s="369">
        <v>10.59</v>
      </c>
      <c r="J61" s="9" t="str">
        <f t="shared" ref="J61:J72" si="10">IF(C61=0,"",(((G61*0.001)+2.58*(SQRT(G61*0.001/C61))))*1000)</f>
        <v/>
      </c>
      <c r="K61" s="288"/>
      <c r="L61" s="267"/>
      <c r="M61" s="267"/>
      <c r="N61" s="8" t="str">
        <f t="shared" si="3"/>
        <v>-</v>
      </c>
      <c r="O61" s="7" t="str">
        <f t="shared" si="4"/>
        <v>-</v>
      </c>
      <c r="P61" s="369">
        <v>4.0599999999999996</v>
      </c>
      <c r="Q61" s="369">
        <v>4.05</v>
      </c>
      <c r="R61" s="10" t="str">
        <f t="shared" ref="R61:R72" si="11">IF(K61=0,"",(((O61*0.001)+2.58*(SQRT(O61*0.001/K61))))*1000)</f>
        <v/>
      </c>
      <c r="S61" s="288"/>
      <c r="T61" s="267"/>
      <c r="U61" s="267"/>
      <c r="V61" s="8" t="str">
        <f t="shared" si="6"/>
        <v>-</v>
      </c>
      <c r="W61" s="7" t="str">
        <f t="shared" si="7"/>
        <v>-</v>
      </c>
      <c r="X61" s="369">
        <v>7.84</v>
      </c>
      <c r="Y61" s="369">
        <v>4.04</v>
      </c>
      <c r="Z61" s="10" t="str">
        <f t="shared" ref="Z61:Z71" si="12">IF(S61=0,"",(((W61*0.001)+2.58*(SQRT(W61*0.001/S61))))*1000)</f>
        <v/>
      </c>
      <c r="AA61" s="23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2">
      <c r="A62" s="428"/>
      <c r="B62" s="56" t="s">
        <v>23</v>
      </c>
      <c r="C62" s="266"/>
      <c r="D62" s="267"/>
      <c r="E62" s="267"/>
      <c r="F62" s="7" t="str">
        <f t="shared" si="0"/>
        <v>-</v>
      </c>
      <c r="G62" s="7" t="str">
        <f t="shared" si="1"/>
        <v>-</v>
      </c>
      <c r="H62" s="369">
        <v>10.96</v>
      </c>
      <c r="I62" s="369">
        <v>10.59</v>
      </c>
      <c r="J62" s="9" t="str">
        <f t="shared" si="10"/>
        <v/>
      </c>
      <c r="K62" s="288"/>
      <c r="L62" s="267"/>
      <c r="M62" s="267"/>
      <c r="N62" s="8" t="str">
        <f t="shared" si="3"/>
        <v>-</v>
      </c>
      <c r="O62" s="7" t="str">
        <f t="shared" si="4"/>
        <v>-</v>
      </c>
      <c r="P62" s="369">
        <v>4.0599999999999996</v>
      </c>
      <c r="Q62" s="369">
        <v>4.05</v>
      </c>
      <c r="R62" s="10" t="str">
        <f t="shared" si="11"/>
        <v/>
      </c>
      <c r="S62" s="288"/>
      <c r="T62" s="267"/>
      <c r="U62" s="267"/>
      <c r="V62" s="8" t="str">
        <f t="shared" si="6"/>
        <v>-</v>
      </c>
      <c r="W62" s="7" t="str">
        <f t="shared" si="7"/>
        <v>-</v>
      </c>
      <c r="X62" s="369">
        <v>7.84</v>
      </c>
      <c r="Y62" s="369">
        <v>4.04</v>
      </c>
      <c r="Z62" s="10" t="str">
        <f t="shared" si="12"/>
        <v/>
      </c>
      <c r="AA62" s="23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2">
      <c r="A63" s="428"/>
      <c r="B63" s="56" t="s">
        <v>24</v>
      </c>
      <c r="C63" s="266"/>
      <c r="D63" s="267"/>
      <c r="E63" s="267"/>
      <c r="F63" s="7" t="str">
        <f t="shared" si="0"/>
        <v>-</v>
      </c>
      <c r="G63" s="7" t="str">
        <f t="shared" si="1"/>
        <v>-</v>
      </c>
      <c r="H63" s="369">
        <v>10.96</v>
      </c>
      <c r="I63" s="369">
        <v>10.59</v>
      </c>
      <c r="J63" s="9" t="str">
        <f t="shared" si="10"/>
        <v/>
      </c>
      <c r="K63" s="288"/>
      <c r="L63" s="267"/>
      <c r="M63" s="267"/>
      <c r="N63" s="8" t="str">
        <f t="shared" si="3"/>
        <v>-</v>
      </c>
      <c r="O63" s="7" t="str">
        <f t="shared" si="4"/>
        <v>-</v>
      </c>
      <c r="P63" s="369">
        <v>4.0599999999999996</v>
      </c>
      <c r="Q63" s="369">
        <v>4.05</v>
      </c>
      <c r="R63" s="10" t="str">
        <f t="shared" si="11"/>
        <v/>
      </c>
      <c r="S63" s="288"/>
      <c r="T63" s="267"/>
      <c r="U63" s="267"/>
      <c r="V63" s="8" t="str">
        <f t="shared" si="6"/>
        <v>-</v>
      </c>
      <c r="W63" s="7" t="str">
        <f t="shared" si="7"/>
        <v>-</v>
      </c>
      <c r="X63" s="369">
        <v>7.84</v>
      </c>
      <c r="Y63" s="369">
        <v>4.04</v>
      </c>
      <c r="Z63" s="10" t="str">
        <f t="shared" si="12"/>
        <v/>
      </c>
      <c r="AA63" s="23"/>
      <c r="AB63" s="11"/>
      <c r="AC63" s="11"/>
      <c r="AD63" s="11" t="s">
        <v>52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2">
      <c r="A64" s="428"/>
      <c r="B64" s="56" t="s">
        <v>25</v>
      </c>
      <c r="C64" s="266"/>
      <c r="D64" s="267"/>
      <c r="E64" s="267"/>
      <c r="F64" s="7" t="str">
        <f t="shared" si="0"/>
        <v>-</v>
      </c>
      <c r="G64" s="7" t="str">
        <f t="shared" si="1"/>
        <v>-</v>
      </c>
      <c r="H64" s="369">
        <v>10.96</v>
      </c>
      <c r="I64" s="369">
        <v>10.59</v>
      </c>
      <c r="J64" s="9" t="str">
        <f t="shared" si="10"/>
        <v/>
      </c>
      <c r="K64" s="288"/>
      <c r="L64" s="267"/>
      <c r="M64" s="267"/>
      <c r="N64" s="8" t="str">
        <f t="shared" si="3"/>
        <v>-</v>
      </c>
      <c r="O64" s="7" t="str">
        <f t="shared" si="4"/>
        <v>-</v>
      </c>
      <c r="P64" s="369">
        <v>4.0599999999999996</v>
      </c>
      <c r="Q64" s="369">
        <v>4.05</v>
      </c>
      <c r="R64" s="10" t="str">
        <f t="shared" si="11"/>
        <v/>
      </c>
      <c r="S64" s="288"/>
      <c r="T64" s="267"/>
      <c r="U64" s="267"/>
      <c r="V64" s="8" t="str">
        <f t="shared" si="6"/>
        <v>-</v>
      </c>
      <c r="W64" s="7" t="str">
        <f t="shared" si="7"/>
        <v>-</v>
      </c>
      <c r="X64" s="369">
        <v>7.84</v>
      </c>
      <c r="Y64" s="369">
        <v>4.04</v>
      </c>
      <c r="Z64" s="10" t="str">
        <f t="shared" si="12"/>
        <v/>
      </c>
      <c r="AA64" s="23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2">
      <c r="A65" s="428"/>
      <c r="B65" s="56" t="s">
        <v>26</v>
      </c>
      <c r="C65" s="266"/>
      <c r="D65" s="267"/>
      <c r="E65" s="267"/>
      <c r="F65" s="7" t="str">
        <f t="shared" si="0"/>
        <v>-</v>
      </c>
      <c r="G65" s="7" t="str">
        <f t="shared" si="1"/>
        <v>-</v>
      </c>
      <c r="H65" s="369">
        <v>10.96</v>
      </c>
      <c r="I65" s="369">
        <v>10.59</v>
      </c>
      <c r="J65" s="9" t="str">
        <f t="shared" si="10"/>
        <v/>
      </c>
      <c r="K65" s="288"/>
      <c r="L65" s="267"/>
      <c r="M65" s="267"/>
      <c r="N65" s="8" t="str">
        <f t="shared" si="3"/>
        <v>-</v>
      </c>
      <c r="O65" s="7" t="str">
        <f t="shared" si="4"/>
        <v>-</v>
      </c>
      <c r="P65" s="369">
        <v>4.0599999999999996</v>
      </c>
      <c r="Q65" s="369">
        <v>4.05</v>
      </c>
      <c r="R65" s="10" t="str">
        <f t="shared" si="11"/>
        <v/>
      </c>
      <c r="S65" s="288"/>
      <c r="T65" s="267"/>
      <c r="U65" s="267"/>
      <c r="V65" s="8" t="str">
        <f t="shared" si="6"/>
        <v>-</v>
      </c>
      <c r="W65" s="7" t="str">
        <f t="shared" si="7"/>
        <v>-</v>
      </c>
      <c r="X65" s="369">
        <v>7.84</v>
      </c>
      <c r="Y65" s="369">
        <v>4.04</v>
      </c>
      <c r="Z65" s="10" t="str">
        <f t="shared" si="12"/>
        <v/>
      </c>
      <c r="AA65" s="23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2">
      <c r="A66" s="428"/>
      <c r="B66" s="56" t="s">
        <v>27</v>
      </c>
      <c r="C66" s="266"/>
      <c r="D66" s="267"/>
      <c r="E66" s="267"/>
      <c r="F66" s="7" t="str">
        <f t="shared" si="0"/>
        <v>-</v>
      </c>
      <c r="G66" s="7" t="str">
        <f t="shared" si="1"/>
        <v>-</v>
      </c>
      <c r="H66" s="369">
        <v>10.96</v>
      </c>
      <c r="I66" s="369">
        <v>10.59</v>
      </c>
      <c r="J66" s="9" t="str">
        <f t="shared" si="10"/>
        <v/>
      </c>
      <c r="K66" s="288"/>
      <c r="L66" s="267"/>
      <c r="M66" s="267"/>
      <c r="N66" s="8" t="str">
        <f t="shared" si="3"/>
        <v>-</v>
      </c>
      <c r="O66" s="7" t="str">
        <f t="shared" si="4"/>
        <v>-</v>
      </c>
      <c r="P66" s="369">
        <v>4.0599999999999996</v>
      </c>
      <c r="Q66" s="369">
        <v>4.05</v>
      </c>
      <c r="R66" s="10" t="str">
        <f t="shared" si="11"/>
        <v/>
      </c>
      <c r="S66" s="288"/>
      <c r="T66" s="267"/>
      <c r="U66" s="267"/>
      <c r="V66" s="8" t="str">
        <f t="shared" si="6"/>
        <v>-</v>
      </c>
      <c r="W66" s="7" t="str">
        <f t="shared" si="7"/>
        <v>-</v>
      </c>
      <c r="X66" s="369">
        <v>7.84</v>
      </c>
      <c r="Y66" s="369">
        <v>4.04</v>
      </c>
      <c r="Z66" s="10" t="str">
        <f t="shared" si="12"/>
        <v/>
      </c>
      <c r="AA66" s="23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2">
      <c r="A67" s="428"/>
      <c r="B67" s="56" t="s">
        <v>28</v>
      </c>
      <c r="C67" s="266"/>
      <c r="D67" s="267"/>
      <c r="E67" s="267"/>
      <c r="F67" s="7" t="str">
        <f t="shared" si="0"/>
        <v>-</v>
      </c>
      <c r="G67" s="7" t="str">
        <f t="shared" si="1"/>
        <v>-</v>
      </c>
      <c r="H67" s="369">
        <v>10.96</v>
      </c>
      <c r="I67" s="369">
        <v>10.59</v>
      </c>
      <c r="J67" s="9" t="str">
        <f t="shared" si="10"/>
        <v/>
      </c>
      <c r="K67" s="288"/>
      <c r="L67" s="267"/>
      <c r="M67" s="267"/>
      <c r="N67" s="8" t="str">
        <f t="shared" si="3"/>
        <v>-</v>
      </c>
      <c r="O67" s="7" t="str">
        <f t="shared" si="4"/>
        <v>-</v>
      </c>
      <c r="P67" s="369">
        <v>4.0599999999999996</v>
      </c>
      <c r="Q67" s="369">
        <v>4.05</v>
      </c>
      <c r="R67" s="10" t="str">
        <f t="shared" si="11"/>
        <v/>
      </c>
      <c r="S67" s="288"/>
      <c r="T67" s="267"/>
      <c r="U67" s="267"/>
      <c r="V67" s="8" t="str">
        <f t="shared" si="6"/>
        <v>-</v>
      </c>
      <c r="W67" s="7" t="str">
        <f t="shared" si="7"/>
        <v>-</v>
      </c>
      <c r="X67" s="369">
        <v>7.84</v>
      </c>
      <c r="Y67" s="369">
        <v>4.04</v>
      </c>
      <c r="Z67" s="10" t="str">
        <f t="shared" si="12"/>
        <v/>
      </c>
      <c r="AA67" s="23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2">
      <c r="A68" s="428"/>
      <c r="B68" s="56" t="s">
        <v>29</v>
      </c>
      <c r="C68" s="266"/>
      <c r="D68" s="267"/>
      <c r="E68" s="267"/>
      <c r="F68" s="7" t="str">
        <f t="shared" si="0"/>
        <v>-</v>
      </c>
      <c r="G68" s="7" t="str">
        <f t="shared" si="1"/>
        <v>-</v>
      </c>
      <c r="H68" s="369">
        <v>10.96</v>
      </c>
      <c r="I68" s="369">
        <v>10.59</v>
      </c>
      <c r="J68" s="9" t="str">
        <f t="shared" si="10"/>
        <v/>
      </c>
      <c r="K68" s="288"/>
      <c r="L68" s="267"/>
      <c r="M68" s="267"/>
      <c r="N68" s="8" t="str">
        <f t="shared" si="3"/>
        <v>-</v>
      </c>
      <c r="O68" s="7" t="str">
        <f t="shared" si="4"/>
        <v>-</v>
      </c>
      <c r="P68" s="369">
        <v>4.0599999999999996</v>
      </c>
      <c r="Q68" s="369">
        <v>4.05</v>
      </c>
      <c r="R68" s="10" t="str">
        <f t="shared" si="11"/>
        <v/>
      </c>
      <c r="S68" s="288"/>
      <c r="T68" s="267"/>
      <c r="U68" s="267"/>
      <c r="V68" s="8" t="str">
        <f t="shared" si="6"/>
        <v>-</v>
      </c>
      <c r="W68" s="7" t="str">
        <f t="shared" si="7"/>
        <v>-</v>
      </c>
      <c r="X68" s="369">
        <v>7.84</v>
      </c>
      <c r="Y68" s="369">
        <v>4.04</v>
      </c>
      <c r="Z68" s="10" t="str">
        <f t="shared" si="12"/>
        <v/>
      </c>
      <c r="AA68" s="23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2">
      <c r="A69" s="428"/>
      <c r="B69" s="56" t="s">
        <v>30</v>
      </c>
      <c r="C69" s="266"/>
      <c r="D69" s="267"/>
      <c r="E69" s="267"/>
      <c r="F69" s="7" t="str">
        <f t="shared" si="0"/>
        <v>-</v>
      </c>
      <c r="G69" s="7" t="str">
        <f t="shared" si="1"/>
        <v>-</v>
      </c>
      <c r="H69" s="369">
        <v>10.96</v>
      </c>
      <c r="I69" s="369">
        <v>10.59</v>
      </c>
      <c r="J69" s="9" t="str">
        <f t="shared" si="10"/>
        <v/>
      </c>
      <c r="K69" s="288"/>
      <c r="L69" s="267"/>
      <c r="M69" s="267"/>
      <c r="N69" s="8" t="str">
        <f t="shared" si="3"/>
        <v>-</v>
      </c>
      <c r="O69" s="7" t="str">
        <f t="shared" si="4"/>
        <v>-</v>
      </c>
      <c r="P69" s="369">
        <v>4.0599999999999996</v>
      </c>
      <c r="Q69" s="369">
        <v>4.05</v>
      </c>
      <c r="R69" s="10" t="str">
        <f t="shared" si="11"/>
        <v/>
      </c>
      <c r="S69" s="288"/>
      <c r="T69" s="267"/>
      <c r="U69" s="267"/>
      <c r="V69" s="8" t="str">
        <f t="shared" si="6"/>
        <v>-</v>
      </c>
      <c r="W69" s="7" t="str">
        <f t="shared" si="7"/>
        <v>-</v>
      </c>
      <c r="X69" s="369">
        <v>7.84</v>
      </c>
      <c r="Y69" s="369">
        <v>4.04</v>
      </c>
      <c r="Z69" s="10" t="str">
        <f t="shared" si="12"/>
        <v/>
      </c>
      <c r="AA69" s="23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2">
      <c r="A70" s="428"/>
      <c r="B70" s="56" t="s">
        <v>31</v>
      </c>
      <c r="C70" s="266"/>
      <c r="D70" s="267"/>
      <c r="E70" s="267"/>
      <c r="F70" s="7" t="str">
        <f t="shared" si="0"/>
        <v>-</v>
      </c>
      <c r="G70" s="7" t="str">
        <f t="shared" si="1"/>
        <v>-</v>
      </c>
      <c r="H70" s="369">
        <v>10.96</v>
      </c>
      <c r="I70" s="369">
        <v>10.59</v>
      </c>
      <c r="J70" s="9" t="str">
        <f t="shared" si="10"/>
        <v/>
      </c>
      <c r="K70" s="288"/>
      <c r="L70" s="267"/>
      <c r="M70" s="267"/>
      <c r="N70" s="8" t="str">
        <f t="shared" si="3"/>
        <v>-</v>
      </c>
      <c r="O70" s="7" t="str">
        <f t="shared" si="4"/>
        <v>-</v>
      </c>
      <c r="P70" s="369">
        <v>4.0599999999999996</v>
      </c>
      <c r="Q70" s="369">
        <v>4.05</v>
      </c>
      <c r="R70" s="10" t="str">
        <f t="shared" si="11"/>
        <v/>
      </c>
      <c r="S70" s="288"/>
      <c r="T70" s="267"/>
      <c r="U70" s="267"/>
      <c r="V70" s="8" t="str">
        <f t="shared" si="6"/>
        <v>-</v>
      </c>
      <c r="W70" s="7" t="str">
        <f t="shared" si="7"/>
        <v>-</v>
      </c>
      <c r="X70" s="369">
        <v>7.84</v>
      </c>
      <c r="Y70" s="369">
        <v>4.04</v>
      </c>
      <c r="Z70" s="10" t="str">
        <f t="shared" si="12"/>
        <v/>
      </c>
      <c r="AA70" s="23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ht="13.5" thickBot="1" x14ac:dyDescent="0.25">
      <c r="A71" s="429"/>
      <c r="B71" s="57" t="s">
        <v>32</v>
      </c>
      <c r="C71" s="339"/>
      <c r="D71" s="340"/>
      <c r="E71" s="340"/>
      <c r="F71" s="81" t="str">
        <f t="shared" si="0"/>
        <v>-</v>
      </c>
      <c r="G71" s="81" t="str">
        <f t="shared" si="1"/>
        <v>-</v>
      </c>
      <c r="H71" s="369">
        <v>10.96</v>
      </c>
      <c r="I71" s="369">
        <v>10.59</v>
      </c>
      <c r="J71" s="134" t="str">
        <f t="shared" si="10"/>
        <v/>
      </c>
      <c r="K71" s="341"/>
      <c r="L71" s="340"/>
      <c r="M71" s="340"/>
      <c r="N71" s="31" t="str">
        <f t="shared" si="3"/>
        <v>-</v>
      </c>
      <c r="O71" s="81" t="str">
        <f t="shared" si="4"/>
        <v>-</v>
      </c>
      <c r="P71" s="369">
        <v>4.0599999999999996</v>
      </c>
      <c r="Q71" s="369">
        <v>4.05</v>
      </c>
      <c r="R71" s="135" t="str">
        <f t="shared" si="11"/>
        <v/>
      </c>
      <c r="S71" s="341"/>
      <c r="T71" s="340"/>
      <c r="U71" s="340"/>
      <c r="V71" s="31" t="str">
        <f t="shared" si="6"/>
        <v>-</v>
      </c>
      <c r="W71" s="81" t="str">
        <f t="shared" si="7"/>
        <v>-</v>
      </c>
      <c r="X71" s="369">
        <v>7.84</v>
      </c>
      <c r="Y71" s="369">
        <v>4.04</v>
      </c>
      <c r="Z71" s="135" t="str">
        <f t="shared" si="12"/>
        <v/>
      </c>
      <c r="AA71" s="23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283">
        <f>SUM(E60:E71)</f>
        <v>0</v>
      </c>
      <c r="F72" s="128" t="str">
        <f>IF(C72=0,"-",(E72/C72*1000))</f>
        <v>-</v>
      </c>
      <c r="G72" s="128" t="str">
        <f t="shared" ref="G72:G85" si="13">IF(ISERROR($E$86/$C$86*1000)=TRUE,"-",($E$86/$C$86*1000))</f>
        <v>-</v>
      </c>
      <c r="H72" s="369">
        <v>10.96</v>
      </c>
      <c r="I72" s="369">
        <v>10.59</v>
      </c>
      <c r="J72" s="129" t="str">
        <f t="shared" si="10"/>
        <v/>
      </c>
      <c r="K72" s="295">
        <f>SUM(K60:K71)</f>
        <v>0</v>
      </c>
      <c r="L72" s="283">
        <f>SUM(L60:L71)</f>
        <v>0</v>
      </c>
      <c r="M72" s="283">
        <f>SUM(M60:M71)</f>
        <v>0</v>
      </c>
      <c r="N72" s="130" t="str">
        <f>IF(K72=0,"-",(M72/K72*1000))</f>
        <v>-</v>
      </c>
      <c r="O72" s="128" t="str">
        <f t="shared" ref="O72:O85" si="14">IF(ISERROR($M$86/$K$86*1000)=TRUE,"-",($M$86/$K$86*1000))</f>
        <v>-</v>
      </c>
      <c r="P72" s="369">
        <v>4.0599999999999996</v>
      </c>
      <c r="Q72" s="369">
        <v>4.05</v>
      </c>
      <c r="R72" s="131" t="str">
        <f t="shared" si="11"/>
        <v/>
      </c>
      <c r="S72" s="295">
        <f>SUM(S60:S71)</f>
        <v>0</v>
      </c>
      <c r="T72" s="283">
        <f>SUM(T60:T71)</f>
        <v>0</v>
      </c>
      <c r="U72" s="283">
        <f>SUM(U60:U71)</f>
        <v>0</v>
      </c>
      <c r="V72" s="130" t="str">
        <f>IF(S72=0,"-",(U72/S72*1000))</f>
        <v>-</v>
      </c>
      <c r="W72" s="128" t="str">
        <f t="shared" ref="W72:W85" si="15">IF(ISERROR($U$86/$S$86*1000)=TRUE,"-",($U$86/$S$86*1000))</f>
        <v>-</v>
      </c>
      <c r="X72" s="369">
        <v>7.84</v>
      </c>
      <c r="Y72" s="369">
        <v>4.04</v>
      </c>
      <c r="Z72" s="131" t="str">
        <f>IF(S72=0,"",(((W72*0.001)+2.58*(SQRT(W72*0.001/S72))))*1000)</f>
        <v/>
      </c>
      <c r="AA72" s="2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ht="12.75" customHeight="1" thickTop="1" x14ac:dyDescent="0.2">
      <c r="A73" s="427">
        <v>2010</v>
      </c>
      <c r="B73" s="75" t="s">
        <v>21</v>
      </c>
      <c r="C73" s="264"/>
      <c r="D73" s="265"/>
      <c r="E73" s="265"/>
      <c r="F73" s="77" t="str">
        <f t="shared" ref="F73:F84" si="16">IF(C73=0,"-",(E73/C73*1000))</f>
        <v>-</v>
      </c>
      <c r="G73" s="77" t="str">
        <f t="shared" si="13"/>
        <v>-</v>
      </c>
      <c r="H73" s="369">
        <v>10.96</v>
      </c>
      <c r="I73" s="369">
        <v>10.59</v>
      </c>
      <c r="J73" s="132" t="str">
        <f>IF(C73=0,"",(((G73*0.001)+2.58*(SQRT(G73*0.001/C73))))*1000)</f>
        <v/>
      </c>
      <c r="K73" s="287"/>
      <c r="L73" s="265"/>
      <c r="M73" s="265"/>
      <c r="N73" s="76" t="str">
        <f t="shared" ref="N73:N84" si="17">IF(K73=0,"-",(M73/K73*1000))</f>
        <v>-</v>
      </c>
      <c r="O73" s="77" t="str">
        <f t="shared" si="14"/>
        <v>-</v>
      </c>
      <c r="P73" s="369">
        <v>4.0599999999999996</v>
      </c>
      <c r="Q73" s="369">
        <v>4.05</v>
      </c>
      <c r="R73" s="133" t="str">
        <f>IF(K73=0,"",(((O73*0.001)+2.58*(SQRT(O73*0.001/K73))))*1000)</f>
        <v/>
      </c>
      <c r="S73" s="287"/>
      <c r="T73" s="265"/>
      <c r="U73" s="265"/>
      <c r="V73" s="76" t="str">
        <f t="shared" ref="V73:V84" si="18">IF(S73=0,"-",(U73/S73*1000))</f>
        <v>-</v>
      </c>
      <c r="W73" s="77" t="str">
        <f t="shared" si="15"/>
        <v>-</v>
      </c>
      <c r="X73" s="369">
        <v>7.84</v>
      </c>
      <c r="Y73" s="369">
        <v>4.04</v>
      </c>
      <c r="Z73" s="133" t="str">
        <f>IF(S73=0,"",(((W73*0.001)+2.58*(SQRT(W73*0.001/S73))))*1000)</f>
        <v/>
      </c>
      <c r="AA73" s="23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2">
      <c r="A74" s="428"/>
      <c r="B74" s="56" t="s">
        <v>22</v>
      </c>
      <c r="C74" s="266"/>
      <c r="D74" s="267"/>
      <c r="E74" s="267"/>
      <c r="F74" s="7" t="str">
        <f t="shared" si="16"/>
        <v>-</v>
      </c>
      <c r="G74" s="7" t="str">
        <f t="shared" si="13"/>
        <v>-</v>
      </c>
      <c r="H74" s="369">
        <v>10.96</v>
      </c>
      <c r="I74" s="369">
        <v>10.59</v>
      </c>
      <c r="J74" s="9" t="str">
        <f t="shared" ref="J74:J85" si="19">IF(C74=0,"",(((G74*0.001)+2.58*(SQRT(G74*0.001/C74))))*1000)</f>
        <v/>
      </c>
      <c r="K74" s="288"/>
      <c r="L74" s="267"/>
      <c r="M74" s="267"/>
      <c r="N74" s="8" t="str">
        <f t="shared" si="17"/>
        <v>-</v>
      </c>
      <c r="O74" s="7" t="str">
        <f t="shared" si="14"/>
        <v>-</v>
      </c>
      <c r="P74" s="369">
        <v>4.0599999999999996</v>
      </c>
      <c r="Q74" s="369">
        <v>4.05</v>
      </c>
      <c r="R74" s="10" t="str">
        <f t="shared" ref="R74:R85" si="20">IF(K74=0,"",(((O74*0.001)+2.58*(SQRT(O74*0.001/K74))))*1000)</f>
        <v/>
      </c>
      <c r="S74" s="288"/>
      <c r="T74" s="267"/>
      <c r="U74" s="267"/>
      <c r="V74" s="8" t="str">
        <f t="shared" si="18"/>
        <v>-</v>
      </c>
      <c r="W74" s="7" t="str">
        <f t="shared" si="15"/>
        <v>-</v>
      </c>
      <c r="X74" s="369">
        <v>7.84</v>
      </c>
      <c r="Y74" s="369">
        <v>4.04</v>
      </c>
      <c r="Z74" s="10" t="str">
        <f t="shared" ref="Z74:Z84" si="21">IF(S74=0,"",(((W74*0.001)+2.58*(SQRT(W74*0.001/S74))))*1000)</f>
        <v/>
      </c>
      <c r="AA74" s="23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2">
      <c r="A75" s="428"/>
      <c r="B75" s="56" t="s">
        <v>23</v>
      </c>
      <c r="C75" s="266"/>
      <c r="D75" s="267"/>
      <c r="E75" s="267"/>
      <c r="F75" s="7" t="str">
        <f t="shared" si="16"/>
        <v>-</v>
      </c>
      <c r="G75" s="7" t="str">
        <f t="shared" si="13"/>
        <v>-</v>
      </c>
      <c r="H75" s="369">
        <v>10.96</v>
      </c>
      <c r="I75" s="369">
        <v>10.59</v>
      </c>
      <c r="J75" s="9" t="str">
        <f t="shared" si="19"/>
        <v/>
      </c>
      <c r="K75" s="288"/>
      <c r="L75" s="267"/>
      <c r="M75" s="267"/>
      <c r="N75" s="8" t="str">
        <f t="shared" si="17"/>
        <v>-</v>
      </c>
      <c r="O75" s="7" t="str">
        <f t="shared" si="14"/>
        <v>-</v>
      </c>
      <c r="P75" s="369">
        <v>4.0599999999999996</v>
      </c>
      <c r="Q75" s="369">
        <v>4.05</v>
      </c>
      <c r="R75" s="10" t="str">
        <f t="shared" si="20"/>
        <v/>
      </c>
      <c r="S75" s="288"/>
      <c r="T75" s="267"/>
      <c r="U75" s="267"/>
      <c r="V75" s="8" t="str">
        <f t="shared" si="18"/>
        <v>-</v>
      </c>
      <c r="W75" s="7" t="str">
        <f t="shared" si="15"/>
        <v>-</v>
      </c>
      <c r="X75" s="369">
        <v>7.84</v>
      </c>
      <c r="Y75" s="369">
        <v>4.04</v>
      </c>
      <c r="Z75" s="10" t="str">
        <f t="shared" si="21"/>
        <v/>
      </c>
      <c r="AA75" s="23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2">
      <c r="A76" s="428"/>
      <c r="B76" s="56" t="s">
        <v>24</v>
      </c>
      <c r="C76" s="266"/>
      <c r="D76" s="267"/>
      <c r="E76" s="267"/>
      <c r="F76" s="7" t="str">
        <f t="shared" si="16"/>
        <v>-</v>
      </c>
      <c r="G76" s="7" t="str">
        <f t="shared" si="13"/>
        <v>-</v>
      </c>
      <c r="H76" s="369">
        <v>10.96</v>
      </c>
      <c r="I76" s="369">
        <v>10.59</v>
      </c>
      <c r="J76" s="9" t="str">
        <f t="shared" si="19"/>
        <v/>
      </c>
      <c r="K76" s="288"/>
      <c r="L76" s="267"/>
      <c r="M76" s="267"/>
      <c r="N76" s="8" t="str">
        <f t="shared" si="17"/>
        <v>-</v>
      </c>
      <c r="O76" s="7" t="str">
        <f t="shared" si="14"/>
        <v>-</v>
      </c>
      <c r="P76" s="369">
        <v>4.0599999999999996</v>
      </c>
      <c r="Q76" s="369">
        <v>4.05</v>
      </c>
      <c r="R76" s="10" t="str">
        <f t="shared" si="20"/>
        <v/>
      </c>
      <c r="S76" s="288"/>
      <c r="T76" s="267"/>
      <c r="U76" s="267"/>
      <c r="V76" s="8" t="str">
        <f t="shared" si="18"/>
        <v>-</v>
      </c>
      <c r="W76" s="7" t="str">
        <f t="shared" si="15"/>
        <v>-</v>
      </c>
      <c r="X76" s="369">
        <v>7.84</v>
      </c>
      <c r="Y76" s="369">
        <v>4.04</v>
      </c>
      <c r="Z76" s="10" t="str">
        <f t="shared" si="21"/>
        <v/>
      </c>
      <c r="AA76" s="23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x14ac:dyDescent="0.2">
      <c r="A77" s="428"/>
      <c r="B77" s="56" t="s">
        <v>25</v>
      </c>
      <c r="C77" s="266"/>
      <c r="D77" s="267"/>
      <c r="E77" s="267"/>
      <c r="F77" s="7" t="str">
        <f t="shared" si="16"/>
        <v>-</v>
      </c>
      <c r="G77" s="7" t="str">
        <f t="shared" si="13"/>
        <v>-</v>
      </c>
      <c r="H77" s="369">
        <v>10.96</v>
      </c>
      <c r="I77" s="369">
        <v>10.59</v>
      </c>
      <c r="J77" s="9" t="str">
        <f t="shared" si="19"/>
        <v/>
      </c>
      <c r="K77" s="288"/>
      <c r="L77" s="267"/>
      <c r="M77" s="267"/>
      <c r="N77" s="8" t="str">
        <f t="shared" si="17"/>
        <v>-</v>
      </c>
      <c r="O77" s="7" t="str">
        <f t="shared" si="14"/>
        <v>-</v>
      </c>
      <c r="P77" s="369">
        <v>4.0599999999999996</v>
      </c>
      <c r="Q77" s="369">
        <v>4.05</v>
      </c>
      <c r="R77" s="10" t="str">
        <f t="shared" si="20"/>
        <v/>
      </c>
      <c r="S77" s="288"/>
      <c r="T77" s="267"/>
      <c r="U77" s="267"/>
      <c r="V77" s="8" t="str">
        <f t="shared" si="18"/>
        <v>-</v>
      </c>
      <c r="W77" s="7" t="str">
        <f t="shared" si="15"/>
        <v>-</v>
      </c>
      <c r="X77" s="369">
        <v>7.84</v>
      </c>
      <c r="Y77" s="369">
        <v>4.04</v>
      </c>
      <c r="Z77" s="10" t="str">
        <f t="shared" si="21"/>
        <v/>
      </c>
      <c r="AA77" s="23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ht="15.75" customHeight="1" x14ac:dyDescent="0.2">
      <c r="A78" s="428"/>
      <c r="B78" s="56" t="s">
        <v>26</v>
      </c>
      <c r="C78" s="266"/>
      <c r="D78" s="267"/>
      <c r="E78" s="267"/>
      <c r="F78" s="7" t="str">
        <f t="shared" si="16"/>
        <v>-</v>
      </c>
      <c r="G78" s="7" t="str">
        <f t="shared" si="13"/>
        <v>-</v>
      </c>
      <c r="H78" s="369">
        <v>10.96</v>
      </c>
      <c r="I78" s="369">
        <v>10.59</v>
      </c>
      <c r="J78" s="9" t="str">
        <f t="shared" si="19"/>
        <v/>
      </c>
      <c r="K78" s="288"/>
      <c r="L78" s="267"/>
      <c r="M78" s="267"/>
      <c r="N78" s="8" t="str">
        <f t="shared" si="17"/>
        <v>-</v>
      </c>
      <c r="O78" s="7" t="str">
        <f t="shared" si="14"/>
        <v>-</v>
      </c>
      <c r="P78" s="369">
        <v>4.0599999999999996</v>
      </c>
      <c r="Q78" s="369">
        <v>4.05</v>
      </c>
      <c r="R78" s="10" t="str">
        <f t="shared" si="20"/>
        <v/>
      </c>
      <c r="S78" s="288"/>
      <c r="T78" s="267"/>
      <c r="U78" s="267"/>
      <c r="V78" s="8" t="str">
        <f t="shared" si="18"/>
        <v>-</v>
      </c>
      <c r="W78" s="7" t="str">
        <f t="shared" si="15"/>
        <v>-</v>
      </c>
      <c r="X78" s="369">
        <v>7.84</v>
      </c>
      <c r="Y78" s="369">
        <v>4.04</v>
      </c>
      <c r="Z78" s="10" t="str">
        <f t="shared" si="21"/>
        <v/>
      </c>
      <c r="AA78" s="23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x14ac:dyDescent="0.2">
      <c r="A79" s="428"/>
      <c r="B79" s="56" t="s">
        <v>27</v>
      </c>
      <c r="C79" s="266"/>
      <c r="D79" s="267"/>
      <c r="E79" s="267"/>
      <c r="F79" s="7" t="str">
        <f t="shared" si="16"/>
        <v>-</v>
      </c>
      <c r="G79" s="7" t="str">
        <f t="shared" si="13"/>
        <v>-</v>
      </c>
      <c r="H79" s="369">
        <v>10.96</v>
      </c>
      <c r="I79" s="369">
        <v>10.59</v>
      </c>
      <c r="J79" s="9" t="str">
        <f t="shared" si="19"/>
        <v/>
      </c>
      <c r="K79" s="288"/>
      <c r="L79" s="267"/>
      <c r="M79" s="267"/>
      <c r="N79" s="8" t="str">
        <f t="shared" si="17"/>
        <v>-</v>
      </c>
      <c r="O79" s="7" t="str">
        <f t="shared" si="14"/>
        <v>-</v>
      </c>
      <c r="P79" s="369">
        <v>4.0599999999999996</v>
      </c>
      <c r="Q79" s="369">
        <v>4.05</v>
      </c>
      <c r="R79" s="10" t="str">
        <f t="shared" si="20"/>
        <v/>
      </c>
      <c r="S79" s="288"/>
      <c r="T79" s="267"/>
      <c r="U79" s="267"/>
      <c r="V79" s="8" t="str">
        <f t="shared" si="18"/>
        <v>-</v>
      </c>
      <c r="W79" s="7" t="str">
        <f t="shared" si="15"/>
        <v>-</v>
      </c>
      <c r="X79" s="369">
        <v>7.84</v>
      </c>
      <c r="Y79" s="369">
        <v>4.04</v>
      </c>
      <c r="Z79" s="10" t="str">
        <f t="shared" si="21"/>
        <v/>
      </c>
      <c r="AA79" s="23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x14ac:dyDescent="0.2">
      <c r="A80" s="428"/>
      <c r="B80" s="56" t="s">
        <v>28</v>
      </c>
      <c r="C80" s="266"/>
      <c r="D80" s="267"/>
      <c r="E80" s="267"/>
      <c r="F80" s="7" t="str">
        <f t="shared" si="16"/>
        <v>-</v>
      </c>
      <c r="G80" s="7" t="str">
        <f t="shared" si="13"/>
        <v>-</v>
      </c>
      <c r="H80" s="369">
        <v>10.96</v>
      </c>
      <c r="I80" s="369">
        <v>10.59</v>
      </c>
      <c r="J80" s="9" t="str">
        <f t="shared" si="19"/>
        <v/>
      </c>
      <c r="K80" s="288"/>
      <c r="L80" s="267"/>
      <c r="M80" s="267"/>
      <c r="N80" s="8" t="str">
        <f t="shared" si="17"/>
        <v>-</v>
      </c>
      <c r="O80" s="7" t="str">
        <f t="shared" si="14"/>
        <v>-</v>
      </c>
      <c r="P80" s="369">
        <v>4.0599999999999996</v>
      </c>
      <c r="Q80" s="369">
        <v>4.05</v>
      </c>
      <c r="R80" s="10" t="str">
        <f t="shared" si="20"/>
        <v/>
      </c>
      <c r="S80" s="288"/>
      <c r="T80" s="267"/>
      <c r="U80" s="267"/>
      <c r="V80" s="8" t="str">
        <f t="shared" si="18"/>
        <v>-</v>
      </c>
      <c r="W80" s="7" t="str">
        <f t="shared" si="15"/>
        <v>-</v>
      </c>
      <c r="X80" s="369">
        <v>7.84</v>
      </c>
      <c r="Y80" s="369">
        <v>4.04</v>
      </c>
      <c r="Z80" s="10" t="str">
        <f t="shared" si="21"/>
        <v/>
      </c>
      <c r="AA80" s="23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x14ac:dyDescent="0.2">
      <c r="A81" s="428"/>
      <c r="B81" s="56" t="s">
        <v>29</v>
      </c>
      <c r="C81" s="266"/>
      <c r="D81" s="267"/>
      <c r="E81" s="267"/>
      <c r="F81" s="7" t="str">
        <f t="shared" si="16"/>
        <v>-</v>
      </c>
      <c r="G81" s="7" t="str">
        <f t="shared" si="13"/>
        <v>-</v>
      </c>
      <c r="H81" s="369">
        <v>10.96</v>
      </c>
      <c r="I81" s="369">
        <v>10.59</v>
      </c>
      <c r="J81" s="9" t="str">
        <f t="shared" si="19"/>
        <v/>
      </c>
      <c r="K81" s="288"/>
      <c r="L81" s="267"/>
      <c r="M81" s="267"/>
      <c r="N81" s="8" t="str">
        <f t="shared" si="17"/>
        <v>-</v>
      </c>
      <c r="O81" s="7" t="str">
        <f t="shared" si="14"/>
        <v>-</v>
      </c>
      <c r="P81" s="369">
        <v>4.0599999999999996</v>
      </c>
      <c r="Q81" s="369">
        <v>4.05</v>
      </c>
      <c r="R81" s="10" t="str">
        <f t="shared" si="20"/>
        <v/>
      </c>
      <c r="S81" s="288"/>
      <c r="T81" s="267"/>
      <c r="U81" s="267"/>
      <c r="V81" s="8" t="str">
        <f t="shared" si="18"/>
        <v>-</v>
      </c>
      <c r="W81" s="7" t="str">
        <f t="shared" si="15"/>
        <v>-</v>
      </c>
      <c r="X81" s="369">
        <v>7.84</v>
      </c>
      <c r="Y81" s="369">
        <v>4.04</v>
      </c>
      <c r="Z81" s="10" t="str">
        <f t="shared" si="21"/>
        <v/>
      </c>
      <c r="AA81" s="23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x14ac:dyDescent="0.2">
      <c r="A82" s="428"/>
      <c r="B82" s="56" t="s">
        <v>30</v>
      </c>
      <c r="C82" s="266"/>
      <c r="D82" s="267"/>
      <c r="E82" s="267"/>
      <c r="F82" s="7" t="str">
        <f t="shared" si="16"/>
        <v>-</v>
      </c>
      <c r="G82" s="7" t="str">
        <f t="shared" si="13"/>
        <v>-</v>
      </c>
      <c r="H82" s="369">
        <v>10.96</v>
      </c>
      <c r="I82" s="369">
        <v>10.59</v>
      </c>
      <c r="J82" s="9" t="str">
        <f t="shared" si="19"/>
        <v/>
      </c>
      <c r="K82" s="288"/>
      <c r="L82" s="267"/>
      <c r="M82" s="267"/>
      <c r="N82" s="8" t="str">
        <f t="shared" si="17"/>
        <v>-</v>
      </c>
      <c r="O82" s="7" t="str">
        <f t="shared" si="14"/>
        <v>-</v>
      </c>
      <c r="P82" s="369">
        <v>4.0599999999999996</v>
      </c>
      <c r="Q82" s="369">
        <v>4.05</v>
      </c>
      <c r="R82" s="10" t="str">
        <f t="shared" si="20"/>
        <v/>
      </c>
      <c r="S82" s="288"/>
      <c r="T82" s="267"/>
      <c r="U82" s="267"/>
      <c r="V82" s="8" t="str">
        <f t="shared" si="18"/>
        <v>-</v>
      </c>
      <c r="W82" s="7" t="str">
        <f t="shared" si="15"/>
        <v>-</v>
      </c>
      <c r="X82" s="369">
        <v>7.84</v>
      </c>
      <c r="Y82" s="369">
        <v>4.04</v>
      </c>
      <c r="Z82" s="10" t="str">
        <f t="shared" si="21"/>
        <v/>
      </c>
      <c r="AA82" s="23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x14ac:dyDescent="0.2">
      <c r="A83" s="428"/>
      <c r="B83" s="56" t="s">
        <v>31</v>
      </c>
      <c r="C83" s="266"/>
      <c r="D83" s="267"/>
      <c r="E83" s="267"/>
      <c r="F83" s="7" t="str">
        <f t="shared" si="16"/>
        <v>-</v>
      </c>
      <c r="G83" s="7" t="str">
        <f t="shared" si="13"/>
        <v>-</v>
      </c>
      <c r="H83" s="369">
        <v>10.96</v>
      </c>
      <c r="I83" s="369">
        <v>10.59</v>
      </c>
      <c r="J83" s="9" t="str">
        <f t="shared" si="19"/>
        <v/>
      </c>
      <c r="K83" s="288"/>
      <c r="L83" s="267"/>
      <c r="M83" s="267"/>
      <c r="N83" s="8" t="str">
        <f t="shared" si="17"/>
        <v>-</v>
      </c>
      <c r="O83" s="7" t="str">
        <f t="shared" si="14"/>
        <v>-</v>
      </c>
      <c r="P83" s="369">
        <v>4.0599999999999996</v>
      </c>
      <c r="Q83" s="369">
        <v>4.05</v>
      </c>
      <c r="R83" s="10" t="str">
        <f t="shared" si="20"/>
        <v/>
      </c>
      <c r="S83" s="288"/>
      <c r="T83" s="267"/>
      <c r="U83" s="267"/>
      <c r="V83" s="8" t="str">
        <f t="shared" si="18"/>
        <v>-</v>
      </c>
      <c r="W83" s="7" t="str">
        <f t="shared" si="15"/>
        <v>-</v>
      </c>
      <c r="X83" s="369">
        <v>7.84</v>
      </c>
      <c r="Y83" s="369">
        <v>4.04</v>
      </c>
      <c r="Z83" s="10" t="str">
        <f t="shared" si="21"/>
        <v/>
      </c>
      <c r="AA83" s="23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ht="13.5" thickBot="1" x14ac:dyDescent="0.25">
      <c r="A84" s="429"/>
      <c r="B84" s="63" t="s">
        <v>32</v>
      </c>
      <c r="C84" s="268"/>
      <c r="D84" s="269"/>
      <c r="E84" s="269"/>
      <c r="F84" s="43" t="str">
        <f t="shared" si="16"/>
        <v>-</v>
      </c>
      <c r="G84" s="43" t="str">
        <f t="shared" si="13"/>
        <v>-</v>
      </c>
      <c r="H84" s="369">
        <v>10.96</v>
      </c>
      <c r="I84" s="369">
        <v>10.59</v>
      </c>
      <c r="J84" s="125" t="str">
        <f t="shared" si="19"/>
        <v/>
      </c>
      <c r="K84" s="289"/>
      <c r="L84" s="269"/>
      <c r="M84" s="269"/>
      <c r="N84" s="42" t="str">
        <f t="shared" si="17"/>
        <v>-</v>
      </c>
      <c r="O84" s="43" t="str">
        <f t="shared" si="14"/>
        <v>-</v>
      </c>
      <c r="P84" s="369">
        <v>4.0599999999999996</v>
      </c>
      <c r="Q84" s="369">
        <v>4.05</v>
      </c>
      <c r="R84" s="102" t="str">
        <f t="shared" si="20"/>
        <v/>
      </c>
      <c r="S84" s="289"/>
      <c r="T84" s="269"/>
      <c r="U84" s="269"/>
      <c r="V84" s="42" t="str">
        <f t="shared" si="18"/>
        <v>-</v>
      </c>
      <c r="W84" s="43" t="str">
        <f t="shared" si="15"/>
        <v>-</v>
      </c>
      <c r="X84" s="369">
        <v>7.84</v>
      </c>
      <c r="Y84" s="369">
        <v>4.04</v>
      </c>
      <c r="Z84" s="102" t="str">
        <f t="shared" si="21"/>
        <v/>
      </c>
      <c r="AA84" s="23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ht="17.25" thickTop="1" thickBot="1" x14ac:dyDescent="0.3">
      <c r="A85" s="54"/>
      <c r="B85" s="156" t="s">
        <v>33</v>
      </c>
      <c r="C85" s="157">
        <f>SUM(C73:C84)</f>
        <v>0</v>
      </c>
      <c r="D85" s="158">
        <f>SUM(D73:D84)</f>
        <v>0</v>
      </c>
      <c r="E85" s="158">
        <f>SUM(E73:E84)</f>
        <v>0</v>
      </c>
      <c r="F85" s="159" t="str">
        <f>IF(C85=0,"-",(E85/C85*1000))</f>
        <v>-</v>
      </c>
      <c r="G85" s="159" t="str">
        <f t="shared" si="13"/>
        <v>-</v>
      </c>
      <c r="H85" s="369">
        <v>10.96</v>
      </c>
      <c r="I85" s="369">
        <v>10.59</v>
      </c>
      <c r="J85" s="160" t="str">
        <f t="shared" si="19"/>
        <v/>
      </c>
      <c r="K85" s="161">
        <f>SUM(K73:K84)</f>
        <v>0</v>
      </c>
      <c r="L85" s="158">
        <f>SUM(L73:L84)</f>
        <v>0</v>
      </c>
      <c r="M85" s="158">
        <f>SUM(M73:M84)</f>
        <v>0</v>
      </c>
      <c r="N85" s="162" t="str">
        <f>IF(K85=0,"-",(M85/K85*1000))</f>
        <v>-</v>
      </c>
      <c r="O85" s="159" t="str">
        <f t="shared" si="14"/>
        <v>-</v>
      </c>
      <c r="P85" s="369">
        <v>4.0599999999999996</v>
      </c>
      <c r="Q85" s="369">
        <v>4.05</v>
      </c>
      <c r="R85" s="163" t="str">
        <f t="shared" si="20"/>
        <v/>
      </c>
      <c r="S85" s="161">
        <f>SUM(S73:S84)</f>
        <v>0</v>
      </c>
      <c r="T85" s="158">
        <f>SUM(T73:T84)</f>
        <v>0</v>
      </c>
      <c r="U85" s="158">
        <f>SUM(U73:U84)</f>
        <v>0</v>
      </c>
      <c r="V85" s="162" t="str">
        <f>IF(S85=0,"-",(U85/S85*1000))</f>
        <v>-</v>
      </c>
      <c r="W85" s="159" t="str">
        <f t="shared" si="15"/>
        <v>-</v>
      </c>
      <c r="X85" s="369">
        <v>7.84</v>
      </c>
      <c r="Y85" s="369">
        <v>4.04</v>
      </c>
      <c r="Z85" s="163" t="str">
        <f>IF(S85=0,"",(((W85*0.001)+2.58*(SQRT(W85*0.001/S85))))*1000)</f>
        <v/>
      </c>
      <c r="AA85" s="24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ht="26.25" customHeight="1" thickTop="1" thickBot="1" x14ac:dyDescent="0.4">
      <c r="A86" s="430" t="s">
        <v>39</v>
      </c>
      <c r="B86" s="431"/>
      <c r="C86" s="164">
        <f>SUM(C20,C33,C46,C59,C72,C85)</f>
        <v>0</v>
      </c>
      <c r="D86" s="164">
        <f>SUM(D20,D33,D46,D59,D72,D85)</f>
        <v>0</v>
      </c>
      <c r="E86" s="164">
        <f>SUM(E20,E33,E46,E59,E72,E85)</f>
        <v>0</v>
      </c>
      <c r="F86" s="17" t="str">
        <f>IF(C86=0,"-",(E86/C86*1000))</f>
        <v>-</v>
      </c>
      <c r="G86" s="17"/>
      <c r="H86" s="17"/>
      <c r="I86" s="17"/>
      <c r="J86" s="19"/>
      <c r="K86" s="164">
        <f>SUM(K20,K33,K46,K59,K72,K85)</f>
        <v>0</v>
      </c>
      <c r="L86" s="164">
        <f>SUM(L20,L33,L46,L59,L72,L85)</f>
        <v>0</v>
      </c>
      <c r="M86" s="164">
        <f>SUM(M20,M33,M46,M59,M72,M85)</f>
        <v>0</v>
      </c>
      <c r="N86" s="17" t="str">
        <f>IF(K86=0,"-",(M86/K86*1000))</f>
        <v>-</v>
      </c>
      <c r="O86" s="17"/>
      <c r="P86" s="17"/>
      <c r="Q86" s="17"/>
      <c r="R86" s="19"/>
      <c r="S86" s="164">
        <f>SUM(S20,S33,S46,S59,S72,S85)</f>
        <v>0</v>
      </c>
      <c r="T86" s="164">
        <f>SUM(T20,T33,T46,T59,T72,T85)</f>
        <v>0</v>
      </c>
      <c r="U86" s="164">
        <f>SUM(U20,U33,U46,U59,U72,U85)</f>
        <v>0</v>
      </c>
      <c r="V86" s="17" t="str">
        <f>IF(S86=0,"-",(U86/S86*1000))</f>
        <v>-</v>
      </c>
      <c r="W86" s="17"/>
      <c r="X86" s="17"/>
      <c r="Y86" s="17"/>
      <c r="Z86" s="18"/>
      <c r="AA86" s="25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26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"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x14ac:dyDescent="0.2"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</sheetData>
  <mergeCells count="37">
    <mergeCell ref="A73:A84"/>
    <mergeCell ref="A86:B86"/>
    <mergeCell ref="R3:R6"/>
    <mergeCell ref="A60:A71"/>
    <mergeCell ref="M3:M6"/>
    <mergeCell ref="J3:J6"/>
    <mergeCell ref="A34:A45"/>
    <mergeCell ref="A47:A58"/>
    <mergeCell ref="S3:S6"/>
    <mergeCell ref="T3:T6"/>
    <mergeCell ref="P3:P6"/>
    <mergeCell ref="Q3:Q6"/>
    <mergeCell ref="L3:L6"/>
    <mergeCell ref="Y3:Y6"/>
    <mergeCell ref="Z3:Z6"/>
    <mergeCell ref="A8:A20"/>
    <mergeCell ref="A21:A33"/>
    <mergeCell ref="U3:U6"/>
    <mergeCell ref="V3:V6"/>
    <mergeCell ref="W3:W6"/>
    <mergeCell ref="X3:X6"/>
    <mergeCell ref="A1:Z1"/>
    <mergeCell ref="A2:A7"/>
    <mergeCell ref="B2:B7"/>
    <mergeCell ref="C2:J2"/>
    <mergeCell ref="K2:R2"/>
    <mergeCell ref="S2:Z2"/>
    <mergeCell ref="C3:C6"/>
    <mergeCell ref="D3:D6"/>
    <mergeCell ref="E3:E6"/>
    <mergeCell ref="K3:K6"/>
    <mergeCell ref="N3:N6"/>
    <mergeCell ref="O3:O6"/>
    <mergeCell ref="F3:F6"/>
    <mergeCell ref="G3:G6"/>
    <mergeCell ref="H3:H6"/>
    <mergeCell ref="I3:I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topLeftCell="A46" zoomScale="80" zoomScaleNormal="80" workbookViewId="0">
      <selection activeCell="K86" sqref="K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bestFit="1" customWidth="1"/>
    <col min="12" max="12" width="11.85546875" customWidth="1"/>
    <col min="13" max="14" width="11.5703125" bestFit="1" customWidth="1"/>
    <col min="15" max="18" width="11.5703125" customWidth="1"/>
    <col min="19" max="21" width="11.5703125" bestFit="1" customWidth="1"/>
    <col min="22" max="22" width="12.140625" bestFit="1" customWidth="1"/>
    <col min="23" max="25" width="11.5703125" customWidth="1"/>
    <col min="26" max="26" width="15.28515625" customWidth="1"/>
    <col min="27" max="27" width="15.7109375" customWidth="1"/>
    <col min="28" max="28" width="16.42578125" customWidth="1"/>
    <col min="29" max="29" width="8.140625" customWidth="1"/>
  </cols>
  <sheetData>
    <row r="1" spans="1:60" ht="37.5" customHeight="1" thickBot="1" x14ac:dyDescent="0.4">
      <c r="A1" s="399" t="s">
        <v>95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2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92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2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14.25" customHeight="1" thickTop="1" x14ac:dyDescent="0.2">
      <c r="A3" s="401"/>
      <c r="B3" s="404"/>
      <c r="C3" s="409" t="s">
        <v>3</v>
      </c>
      <c r="D3" s="412" t="s">
        <v>66</v>
      </c>
      <c r="E3" s="412" t="s">
        <v>67</v>
      </c>
      <c r="F3" s="412" t="s">
        <v>4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68</v>
      </c>
      <c r="L3" s="418" t="s">
        <v>66</v>
      </c>
      <c r="M3" s="418" t="s">
        <v>69</v>
      </c>
      <c r="N3" s="418" t="s">
        <v>4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70</v>
      </c>
      <c r="T3" s="418" t="s">
        <v>66</v>
      </c>
      <c r="U3" s="418" t="s">
        <v>71</v>
      </c>
      <c r="V3" s="418" t="s">
        <v>5</v>
      </c>
      <c r="W3" s="418" t="s">
        <v>57</v>
      </c>
      <c r="X3" s="418" t="s">
        <v>59</v>
      </c>
      <c r="Y3" s="418" t="s">
        <v>60</v>
      </c>
      <c r="Z3" s="421" t="s">
        <v>58</v>
      </c>
      <c r="AA3" s="22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2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2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ht="14.2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2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2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ht="13.5" customHeight="1" thickTop="1" x14ac:dyDescent="0.2">
      <c r="A8" s="424">
        <v>2005</v>
      </c>
      <c r="B8" s="75" t="s">
        <v>21</v>
      </c>
      <c r="C8" s="264"/>
      <c r="D8" s="265"/>
      <c r="E8" s="265"/>
      <c r="F8" s="77" t="str">
        <f t="shared" ref="F8:F71" si="0">IF(C8=0,"-",(E8/C8*1000))</f>
        <v>-</v>
      </c>
      <c r="G8" s="77" t="str">
        <f t="shared" ref="G8:G71" si="1">IF(ISERROR($E$86/$C$86*1000)=TRUE,"-",($E$86/$C$86*1000))</f>
        <v>-</v>
      </c>
      <c r="H8" s="369">
        <v>10.96</v>
      </c>
      <c r="I8" s="369">
        <v>10.59</v>
      </c>
      <c r="J8" s="132" t="str">
        <f t="shared" ref="J8:J44" si="2">IF(C8=0,"",(((G8*0.001)+2.58*(SQRT(G8*0.001/C8))))*1000)</f>
        <v/>
      </c>
      <c r="K8" s="287"/>
      <c r="L8" s="265"/>
      <c r="M8" s="265"/>
      <c r="N8" s="76" t="str">
        <f t="shared" ref="N8:N71" si="3">IF(K8=0,"-",(M8/K8*1000))</f>
        <v>-</v>
      </c>
      <c r="O8" s="77" t="str">
        <f t="shared" ref="O8:O71" si="4">IF(ISERROR($M$86/$K$86*1000)=TRUE,"-",($M$86/$K$86*1000))</f>
        <v>-</v>
      </c>
      <c r="P8" s="369">
        <v>4.0599999999999996</v>
      </c>
      <c r="Q8" s="369">
        <v>4.05</v>
      </c>
      <c r="R8" s="133" t="str">
        <f t="shared" ref="R8:R59" si="5">IF(K8=0,"",(((O8*0.001)+2.58*(SQRT(O8*0.001/K8))))*1000)</f>
        <v/>
      </c>
      <c r="S8" s="287"/>
      <c r="T8" s="265"/>
      <c r="U8" s="265"/>
      <c r="V8" s="76" t="str">
        <f t="shared" ref="V8:V71" si="6">IF(S8=0,"-",(U8/S8*1000))</f>
        <v>-</v>
      </c>
      <c r="W8" s="77" t="str">
        <f t="shared" ref="W8:W71" si="7">IF(ISERROR($U$86/$S$86*1000)=TRUE,"-",($U$86/$S$86*1000))</f>
        <v>-</v>
      </c>
      <c r="X8" s="369">
        <v>7.84</v>
      </c>
      <c r="Y8" s="369">
        <v>4.04</v>
      </c>
      <c r="Z8" s="133" t="str">
        <f>IF(S8=0,"",(((W8*0.001)+2.58*(SQRT(W8*0.001/S8))))*1000)</f>
        <v/>
      </c>
      <c r="AA8" s="23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x14ac:dyDescent="0.2">
      <c r="A9" s="425"/>
      <c r="B9" s="56" t="s">
        <v>22</v>
      </c>
      <c r="C9" s="266"/>
      <c r="D9" s="267"/>
      <c r="E9" s="267"/>
      <c r="F9" s="7" t="str">
        <f t="shared" si="0"/>
        <v>-</v>
      </c>
      <c r="G9" s="7" t="str">
        <f t="shared" si="1"/>
        <v>-</v>
      </c>
      <c r="H9" s="369">
        <v>10.96</v>
      </c>
      <c r="I9" s="369">
        <v>10.59</v>
      </c>
      <c r="J9" s="9" t="str">
        <f t="shared" si="2"/>
        <v/>
      </c>
      <c r="K9" s="288"/>
      <c r="L9" s="267"/>
      <c r="M9" s="267"/>
      <c r="N9" s="8" t="str">
        <f t="shared" si="3"/>
        <v>-</v>
      </c>
      <c r="O9" s="7" t="str">
        <f t="shared" si="4"/>
        <v>-</v>
      </c>
      <c r="P9" s="369">
        <v>4.0599999999999996</v>
      </c>
      <c r="Q9" s="369">
        <v>4.05</v>
      </c>
      <c r="R9" s="10" t="str">
        <f t="shared" si="5"/>
        <v/>
      </c>
      <c r="S9" s="288"/>
      <c r="T9" s="267"/>
      <c r="U9" s="267"/>
      <c r="V9" s="8" t="str">
        <f t="shared" si="6"/>
        <v>-</v>
      </c>
      <c r="W9" s="7" t="str">
        <f t="shared" si="7"/>
        <v>-</v>
      </c>
      <c r="X9" s="369">
        <v>7.84</v>
      </c>
      <c r="Y9" s="369">
        <v>4.04</v>
      </c>
      <c r="Z9" s="10" t="str">
        <f t="shared" ref="Z9:Z58" si="8">IF(S9=0,"",(((W9*0.001)+2.58*(SQRT(W9*0.001/S9))))*1000)</f>
        <v/>
      </c>
      <c r="AA9" s="23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x14ac:dyDescent="0.2">
      <c r="A10" s="425"/>
      <c r="B10" s="56" t="s">
        <v>23</v>
      </c>
      <c r="C10" s="266"/>
      <c r="D10" s="267"/>
      <c r="E10" s="267"/>
      <c r="F10" s="7" t="str">
        <f t="shared" si="0"/>
        <v>-</v>
      </c>
      <c r="G10" s="7" t="str">
        <f t="shared" si="1"/>
        <v>-</v>
      </c>
      <c r="H10" s="369">
        <v>10.96</v>
      </c>
      <c r="I10" s="369">
        <v>10.59</v>
      </c>
      <c r="J10" s="9" t="str">
        <f t="shared" si="2"/>
        <v/>
      </c>
      <c r="K10" s="288"/>
      <c r="L10" s="267"/>
      <c r="M10" s="267"/>
      <c r="N10" s="8" t="str">
        <f t="shared" si="3"/>
        <v>-</v>
      </c>
      <c r="O10" s="7" t="str">
        <f t="shared" si="4"/>
        <v>-</v>
      </c>
      <c r="P10" s="369">
        <v>4.0599999999999996</v>
      </c>
      <c r="Q10" s="369">
        <v>4.05</v>
      </c>
      <c r="R10" s="10" t="str">
        <f t="shared" si="5"/>
        <v/>
      </c>
      <c r="S10" s="288"/>
      <c r="T10" s="267"/>
      <c r="U10" s="267"/>
      <c r="V10" s="8" t="str">
        <f t="shared" si="6"/>
        <v>-</v>
      </c>
      <c r="W10" s="7" t="str">
        <f t="shared" si="7"/>
        <v>-</v>
      </c>
      <c r="X10" s="369">
        <v>7.84</v>
      </c>
      <c r="Y10" s="369">
        <v>4.04</v>
      </c>
      <c r="Z10" s="10" t="str">
        <f t="shared" si="8"/>
        <v/>
      </c>
      <c r="AA10" s="23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425"/>
      <c r="B11" s="56" t="s">
        <v>24</v>
      </c>
      <c r="C11" s="266"/>
      <c r="D11" s="267"/>
      <c r="E11" s="267"/>
      <c r="F11" s="7" t="str">
        <f t="shared" si="0"/>
        <v>-</v>
      </c>
      <c r="G11" s="7" t="str">
        <f t="shared" si="1"/>
        <v>-</v>
      </c>
      <c r="H11" s="369">
        <v>10.96</v>
      </c>
      <c r="I11" s="369">
        <v>10.59</v>
      </c>
      <c r="J11" s="9" t="str">
        <f t="shared" si="2"/>
        <v/>
      </c>
      <c r="K11" s="288"/>
      <c r="L11" s="267"/>
      <c r="M11" s="267"/>
      <c r="N11" s="8" t="str">
        <f t="shared" si="3"/>
        <v>-</v>
      </c>
      <c r="O11" s="7" t="str">
        <f t="shared" si="4"/>
        <v>-</v>
      </c>
      <c r="P11" s="369">
        <v>4.0599999999999996</v>
      </c>
      <c r="Q11" s="369">
        <v>4.05</v>
      </c>
      <c r="R11" s="10" t="str">
        <f t="shared" si="5"/>
        <v/>
      </c>
      <c r="S11" s="288"/>
      <c r="T11" s="267"/>
      <c r="U11" s="267"/>
      <c r="V11" s="8" t="str">
        <f t="shared" si="6"/>
        <v>-</v>
      </c>
      <c r="W11" s="7" t="str">
        <f t="shared" si="7"/>
        <v>-</v>
      </c>
      <c r="X11" s="369">
        <v>7.84</v>
      </c>
      <c r="Y11" s="369">
        <v>4.04</v>
      </c>
      <c r="Z11" s="10" t="str">
        <f t="shared" si="8"/>
        <v/>
      </c>
      <c r="AA11" s="2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x14ac:dyDescent="0.2">
      <c r="A12" s="425"/>
      <c r="B12" s="56" t="s">
        <v>25</v>
      </c>
      <c r="C12" s="266"/>
      <c r="D12" s="267"/>
      <c r="E12" s="267"/>
      <c r="F12" s="7" t="str">
        <f t="shared" si="0"/>
        <v>-</v>
      </c>
      <c r="G12" s="7" t="str">
        <f t="shared" si="1"/>
        <v>-</v>
      </c>
      <c r="H12" s="369">
        <v>10.96</v>
      </c>
      <c r="I12" s="369">
        <v>10.59</v>
      </c>
      <c r="J12" s="9" t="str">
        <f t="shared" si="2"/>
        <v/>
      </c>
      <c r="K12" s="288"/>
      <c r="L12" s="267"/>
      <c r="M12" s="267"/>
      <c r="N12" s="8" t="str">
        <f t="shared" si="3"/>
        <v>-</v>
      </c>
      <c r="O12" s="7" t="str">
        <f t="shared" si="4"/>
        <v>-</v>
      </c>
      <c r="P12" s="369">
        <v>4.0599999999999996</v>
      </c>
      <c r="Q12" s="369">
        <v>4.05</v>
      </c>
      <c r="R12" s="10" t="str">
        <f t="shared" si="5"/>
        <v/>
      </c>
      <c r="S12" s="288"/>
      <c r="T12" s="267"/>
      <c r="U12" s="267"/>
      <c r="V12" s="8" t="str">
        <f t="shared" si="6"/>
        <v>-</v>
      </c>
      <c r="W12" s="7" t="str">
        <f t="shared" si="7"/>
        <v>-</v>
      </c>
      <c r="X12" s="369">
        <v>7.84</v>
      </c>
      <c r="Y12" s="369">
        <v>4.04</v>
      </c>
      <c r="Z12" s="10" t="str">
        <f t="shared" si="8"/>
        <v/>
      </c>
      <c r="AA12" s="2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x14ac:dyDescent="0.2">
      <c r="A13" s="425"/>
      <c r="B13" s="56" t="s">
        <v>26</v>
      </c>
      <c r="C13" s="266"/>
      <c r="D13" s="267"/>
      <c r="E13" s="267"/>
      <c r="F13" s="7" t="str">
        <f t="shared" si="0"/>
        <v>-</v>
      </c>
      <c r="G13" s="7" t="str">
        <f t="shared" si="1"/>
        <v>-</v>
      </c>
      <c r="H13" s="369">
        <v>10.96</v>
      </c>
      <c r="I13" s="369">
        <v>10.59</v>
      </c>
      <c r="J13" s="9" t="str">
        <f t="shared" si="2"/>
        <v/>
      </c>
      <c r="K13" s="288"/>
      <c r="L13" s="267"/>
      <c r="M13" s="267"/>
      <c r="N13" s="8" t="str">
        <f t="shared" si="3"/>
        <v>-</v>
      </c>
      <c r="O13" s="7" t="str">
        <f t="shared" si="4"/>
        <v>-</v>
      </c>
      <c r="P13" s="369">
        <v>4.0599999999999996</v>
      </c>
      <c r="Q13" s="369">
        <v>4.05</v>
      </c>
      <c r="R13" s="10" t="str">
        <f t="shared" si="5"/>
        <v/>
      </c>
      <c r="S13" s="288"/>
      <c r="T13" s="267"/>
      <c r="U13" s="267"/>
      <c r="V13" s="8" t="str">
        <f t="shared" si="6"/>
        <v>-</v>
      </c>
      <c r="W13" s="7" t="str">
        <f t="shared" si="7"/>
        <v>-</v>
      </c>
      <c r="X13" s="369">
        <v>7.84</v>
      </c>
      <c r="Y13" s="369">
        <v>4.04</v>
      </c>
      <c r="Z13" s="10" t="str">
        <f t="shared" si="8"/>
        <v/>
      </c>
      <c r="AA13" s="2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425"/>
      <c r="B14" s="56" t="s">
        <v>27</v>
      </c>
      <c r="C14" s="266"/>
      <c r="D14" s="267"/>
      <c r="E14" s="267"/>
      <c r="F14" s="7" t="str">
        <f t="shared" si="0"/>
        <v>-</v>
      </c>
      <c r="G14" s="7" t="str">
        <f t="shared" si="1"/>
        <v>-</v>
      </c>
      <c r="H14" s="369">
        <v>10.96</v>
      </c>
      <c r="I14" s="369">
        <v>10.59</v>
      </c>
      <c r="J14" s="9" t="str">
        <f t="shared" si="2"/>
        <v/>
      </c>
      <c r="K14" s="288"/>
      <c r="L14" s="267"/>
      <c r="M14" s="267"/>
      <c r="N14" s="8" t="str">
        <f t="shared" si="3"/>
        <v>-</v>
      </c>
      <c r="O14" s="7" t="str">
        <f t="shared" si="4"/>
        <v>-</v>
      </c>
      <c r="P14" s="369">
        <v>4.0599999999999996</v>
      </c>
      <c r="Q14" s="369">
        <v>4.05</v>
      </c>
      <c r="R14" s="10" t="str">
        <f t="shared" si="5"/>
        <v/>
      </c>
      <c r="S14" s="288"/>
      <c r="T14" s="267"/>
      <c r="U14" s="267"/>
      <c r="V14" s="8" t="str">
        <f t="shared" si="6"/>
        <v>-</v>
      </c>
      <c r="W14" s="7" t="str">
        <f t="shared" si="7"/>
        <v>-</v>
      </c>
      <c r="X14" s="369">
        <v>7.84</v>
      </c>
      <c r="Y14" s="369">
        <v>4.04</v>
      </c>
      <c r="Z14" s="10" t="str">
        <f>IF(S14=0,"",(((W14*0.001)+2.58*(SQRT(W14*0.001/S14))))*1000)</f>
        <v/>
      </c>
      <c r="AA14" s="2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x14ac:dyDescent="0.2">
      <c r="A15" s="425"/>
      <c r="B15" s="56" t="s">
        <v>28</v>
      </c>
      <c r="C15" s="266"/>
      <c r="D15" s="267"/>
      <c r="E15" s="267"/>
      <c r="F15" s="7" t="str">
        <f t="shared" si="0"/>
        <v>-</v>
      </c>
      <c r="G15" s="7" t="str">
        <f t="shared" si="1"/>
        <v>-</v>
      </c>
      <c r="H15" s="369">
        <v>10.96</v>
      </c>
      <c r="I15" s="369">
        <v>10.59</v>
      </c>
      <c r="J15" s="9" t="str">
        <f t="shared" si="2"/>
        <v/>
      </c>
      <c r="K15" s="288"/>
      <c r="L15" s="267"/>
      <c r="M15" s="267"/>
      <c r="N15" s="8" t="str">
        <f t="shared" si="3"/>
        <v>-</v>
      </c>
      <c r="O15" s="7" t="str">
        <f t="shared" si="4"/>
        <v>-</v>
      </c>
      <c r="P15" s="369">
        <v>4.0599999999999996</v>
      </c>
      <c r="Q15" s="369">
        <v>4.05</v>
      </c>
      <c r="R15" s="10" t="str">
        <f t="shared" si="5"/>
        <v/>
      </c>
      <c r="S15" s="288"/>
      <c r="T15" s="267"/>
      <c r="U15" s="267"/>
      <c r="V15" s="8" t="str">
        <f t="shared" si="6"/>
        <v>-</v>
      </c>
      <c r="W15" s="7" t="str">
        <f t="shared" si="7"/>
        <v>-</v>
      </c>
      <c r="X15" s="369">
        <v>7.84</v>
      </c>
      <c r="Y15" s="369">
        <v>4.04</v>
      </c>
      <c r="Z15" s="10" t="str">
        <f>IF(S15=0,"",(((W15*0.001)+2.58*(SQRT(W15*0.001/S15))))*1000)</f>
        <v/>
      </c>
      <c r="AA15" s="2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x14ac:dyDescent="0.2">
      <c r="A16" s="425"/>
      <c r="B16" s="56" t="s">
        <v>29</v>
      </c>
      <c r="C16" s="266"/>
      <c r="D16" s="267"/>
      <c r="E16" s="267"/>
      <c r="F16" s="7" t="str">
        <f t="shared" si="0"/>
        <v>-</v>
      </c>
      <c r="G16" s="7" t="str">
        <f t="shared" si="1"/>
        <v>-</v>
      </c>
      <c r="H16" s="369">
        <v>10.96</v>
      </c>
      <c r="I16" s="369">
        <v>10.59</v>
      </c>
      <c r="J16" s="9" t="str">
        <f t="shared" si="2"/>
        <v/>
      </c>
      <c r="K16" s="288"/>
      <c r="L16" s="267"/>
      <c r="M16" s="267"/>
      <c r="N16" s="8" t="str">
        <f t="shared" si="3"/>
        <v>-</v>
      </c>
      <c r="O16" s="7" t="str">
        <f t="shared" si="4"/>
        <v>-</v>
      </c>
      <c r="P16" s="369">
        <v>4.0599999999999996</v>
      </c>
      <c r="Q16" s="369">
        <v>4.05</v>
      </c>
      <c r="R16" s="10" t="str">
        <f t="shared" si="5"/>
        <v/>
      </c>
      <c r="S16" s="288"/>
      <c r="T16" s="267"/>
      <c r="U16" s="267"/>
      <c r="V16" s="8" t="str">
        <f t="shared" si="6"/>
        <v>-</v>
      </c>
      <c r="W16" s="7" t="str">
        <f t="shared" si="7"/>
        <v>-</v>
      </c>
      <c r="X16" s="369">
        <v>7.84</v>
      </c>
      <c r="Y16" s="369">
        <v>4.04</v>
      </c>
      <c r="Z16" s="10" t="str">
        <f>IF(S16=0,"",(((W16*0.001)+2.58*(SQRT(W16*0.001/S16))))*1000)</f>
        <v/>
      </c>
      <c r="AA16" s="23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425"/>
      <c r="B17" s="56" t="s">
        <v>30</v>
      </c>
      <c r="C17" s="266"/>
      <c r="D17" s="267"/>
      <c r="E17" s="267"/>
      <c r="F17" s="7" t="str">
        <f t="shared" si="0"/>
        <v>-</v>
      </c>
      <c r="G17" s="7" t="str">
        <f t="shared" si="1"/>
        <v>-</v>
      </c>
      <c r="H17" s="369">
        <v>10.96</v>
      </c>
      <c r="I17" s="369">
        <v>10.59</v>
      </c>
      <c r="J17" s="9" t="str">
        <f t="shared" si="2"/>
        <v/>
      </c>
      <c r="K17" s="288"/>
      <c r="L17" s="267"/>
      <c r="M17" s="267"/>
      <c r="N17" s="8" t="str">
        <f t="shared" si="3"/>
        <v>-</v>
      </c>
      <c r="O17" s="7" t="str">
        <f t="shared" si="4"/>
        <v>-</v>
      </c>
      <c r="P17" s="369">
        <v>4.0599999999999996</v>
      </c>
      <c r="Q17" s="369">
        <v>4.05</v>
      </c>
      <c r="R17" s="10" t="str">
        <f t="shared" si="5"/>
        <v/>
      </c>
      <c r="S17" s="288"/>
      <c r="T17" s="267"/>
      <c r="U17" s="267"/>
      <c r="V17" s="8" t="str">
        <f t="shared" si="6"/>
        <v>-</v>
      </c>
      <c r="W17" s="7" t="str">
        <f t="shared" si="7"/>
        <v>-</v>
      </c>
      <c r="X17" s="369">
        <v>7.84</v>
      </c>
      <c r="Y17" s="369">
        <v>4.04</v>
      </c>
      <c r="Z17" s="10" t="str">
        <f t="shared" si="8"/>
        <v/>
      </c>
      <c r="AA17" s="23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x14ac:dyDescent="0.2">
      <c r="A18" s="425"/>
      <c r="B18" s="56" t="s">
        <v>31</v>
      </c>
      <c r="C18" s="266"/>
      <c r="D18" s="267"/>
      <c r="E18" s="267"/>
      <c r="F18" s="7" t="str">
        <f t="shared" si="0"/>
        <v>-</v>
      </c>
      <c r="G18" s="7" t="str">
        <f t="shared" si="1"/>
        <v>-</v>
      </c>
      <c r="H18" s="369">
        <v>10.96</v>
      </c>
      <c r="I18" s="369">
        <v>10.59</v>
      </c>
      <c r="J18" s="9" t="str">
        <f t="shared" si="2"/>
        <v/>
      </c>
      <c r="K18" s="288"/>
      <c r="L18" s="267"/>
      <c r="M18" s="267"/>
      <c r="N18" s="8" t="str">
        <f t="shared" si="3"/>
        <v>-</v>
      </c>
      <c r="O18" s="7" t="str">
        <f t="shared" si="4"/>
        <v>-</v>
      </c>
      <c r="P18" s="369">
        <v>4.0599999999999996</v>
      </c>
      <c r="Q18" s="369">
        <v>4.05</v>
      </c>
      <c r="R18" s="10" t="str">
        <f t="shared" si="5"/>
        <v/>
      </c>
      <c r="S18" s="288"/>
      <c r="T18" s="267"/>
      <c r="U18" s="267"/>
      <c r="V18" s="8" t="str">
        <f t="shared" si="6"/>
        <v>-</v>
      </c>
      <c r="W18" s="7" t="str">
        <f t="shared" si="7"/>
        <v>-</v>
      </c>
      <c r="X18" s="369">
        <v>7.84</v>
      </c>
      <c r="Y18" s="369">
        <v>4.04</v>
      </c>
      <c r="Z18" s="10" t="str">
        <f t="shared" si="8"/>
        <v/>
      </c>
      <c r="AA18" s="2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3.5" thickBot="1" x14ac:dyDescent="0.25">
      <c r="A19" s="425"/>
      <c r="B19" s="63" t="s">
        <v>32</v>
      </c>
      <c r="C19" s="268"/>
      <c r="D19" s="269"/>
      <c r="E19" s="269"/>
      <c r="F19" s="43" t="str">
        <f t="shared" si="0"/>
        <v>-</v>
      </c>
      <c r="G19" s="43" t="str">
        <f t="shared" si="1"/>
        <v>-</v>
      </c>
      <c r="H19" s="369">
        <v>10.96</v>
      </c>
      <c r="I19" s="369">
        <v>10.59</v>
      </c>
      <c r="J19" s="125" t="str">
        <f t="shared" si="2"/>
        <v/>
      </c>
      <c r="K19" s="289"/>
      <c r="L19" s="269"/>
      <c r="M19" s="269"/>
      <c r="N19" s="42" t="str">
        <f t="shared" si="3"/>
        <v>-</v>
      </c>
      <c r="O19" s="43" t="str">
        <f t="shared" si="4"/>
        <v>-</v>
      </c>
      <c r="P19" s="369">
        <v>4.0599999999999996</v>
      </c>
      <c r="Q19" s="369">
        <v>4.05</v>
      </c>
      <c r="R19" s="102" t="str">
        <f t="shared" si="5"/>
        <v/>
      </c>
      <c r="S19" s="289"/>
      <c r="T19" s="269"/>
      <c r="U19" s="269"/>
      <c r="V19" s="42" t="str">
        <f t="shared" si="6"/>
        <v>-</v>
      </c>
      <c r="W19" s="43" t="str">
        <f t="shared" si="7"/>
        <v>-</v>
      </c>
      <c r="X19" s="369">
        <v>7.84</v>
      </c>
      <c r="Y19" s="369">
        <v>4.04</v>
      </c>
      <c r="Z19" s="102" t="str">
        <f t="shared" si="8"/>
        <v/>
      </c>
      <c r="AA19" s="23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271">
        <f>SUM(E8:E19)</f>
        <v>0</v>
      </c>
      <c r="F20" s="86" t="str">
        <f t="shared" si="0"/>
        <v>-</v>
      </c>
      <c r="G20" s="86" t="str">
        <f t="shared" si="1"/>
        <v>-</v>
      </c>
      <c r="H20" s="369">
        <v>10.96</v>
      </c>
      <c r="I20" s="369">
        <v>10.59</v>
      </c>
      <c r="J20" s="141" t="str">
        <f t="shared" si="2"/>
        <v/>
      </c>
      <c r="K20" s="290">
        <f>SUM(K8:K19)</f>
        <v>0</v>
      </c>
      <c r="L20" s="275">
        <f>SUM(L8:L19)</f>
        <v>0</v>
      </c>
      <c r="M20" s="275">
        <f>SUM(M8:M19)</f>
        <v>0</v>
      </c>
      <c r="N20" s="142" t="str">
        <f t="shared" si="3"/>
        <v>-</v>
      </c>
      <c r="O20" s="86" t="str">
        <f t="shared" si="4"/>
        <v>-</v>
      </c>
      <c r="P20" s="369">
        <v>4.0599999999999996</v>
      </c>
      <c r="Q20" s="369">
        <v>4.05</v>
      </c>
      <c r="R20" s="143" t="str">
        <f t="shared" si="5"/>
        <v/>
      </c>
      <c r="S20" s="290">
        <f>SUM(S8:S19)</f>
        <v>0</v>
      </c>
      <c r="T20" s="275">
        <f>SUM(T8:T19)</f>
        <v>0</v>
      </c>
      <c r="U20" s="275">
        <f>SUM(U8:U19)</f>
        <v>0</v>
      </c>
      <c r="V20" s="142" t="str">
        <f t="shared" si="6"/>
        <v>-</v>
      </c>
      <c r="W20" s="86" t="str">
        <f t="shared" si="7"/>
        <v>-</v>
      </c>
      <c r="X20" s="369">
        <v>7.84</v>
      </c>
      <c r="Y20" s="369">
        <v>4.04</v>
      </c>
      <c r="Z20" s="143" t="str">
        <f t="shared" si="8"/>
        <v/>
      </c>
      <c r="AA20" s="2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ht="12.75" customHeight="1" thickTop="1" x14ac:dyDescent="0.2">
      <c r="A21" s="424">
        <v>2006</v>
      </c>
      <c r="B21" s="55" t="s">
        <v>21</v>
      </c>
      <c r="C21" s="272"/>
      <c r="D21" s="273"/>
      <c r="E21" s="273"/>
      <c r="F21" s="13" t="str">
        <f t="shared" si="0"/>
        <v>-</v>
      </c>
      <c r="G21" s="13" t="str">
        <f t="shared" si="1"/>
        <v>-</v>
      </c>
      <c r="H21" s="369">
        <v>10.96</v>
      </c>
      <c r="I21" s="369">
        <v>10.59</v>
      </c>
      <c r="J21" s="30" t="str">
        <f t="shared" si="2"/>
        <v/>
      </c>
      <c r="K21" s="291"/>
      <c r="L21" s="273"/>
      <c r="M21" s="273"/>
      <c r="N21" s="15" t="str">
        <f t="shared" si="3"/>
        <v>-</v>
      </c>
      <c r="O21" s="13" t="str">
        <f t="shared" si="4"/>
        <v>-</v>
      </c>
      <c r="P21" s="369">
        <v>4.0599999999999996</v>
      </c>
      <c r="Q21" s="369">
        <v>4.05</v>
      </c>
      <c r="R21" s="14" t="str">
        <f t="shared" si="5"/>
        <v/>
      </c>
      <c r="S21" s="291"/>
      <c r="T21" s="273"/>
      <c r="U21" s="273"/>
      <c r="V21" s="15" t="str">
        <f t="shared" si="6"/>
        <v>-</v>
      </c>
      <c r="W21" s="13" t="str">
        <f t="shared" si="7"/>
        <v>-</v>
      </c>
      <c r="X21" s="369">
        <v>7.84</v>
      </c>
      <c r="Y21" s="369">
        <v>4.04</v>
      </c>
      <c r="Z21" s="14" t="str">
        <f t="shared" si="8"/>
        <v/>
      </c>
      <c r="AA21" s="23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425"/>
      <c r="B22" s="56" t="s">
        <v>22</v>
      </c>
      <c r="C22" s="266"/>
      <c r="D22" s="267"/>
      <c r="E22" s="267"/>
      <c r="F22" s="7" t="str">
        <f t="shared" si="0"/>
        <v>-</v>
      </c>
      <c r="G22" s="7" t="str">
        <f t="shared" si="1"/>
        <v>-</v>
      </c>
      <c r="H22" s="369">
        <v>10.96</v>
      </c>
      <c r="I22" s="369">
        <v>10.59</v>
      </c>
      <c r="J22" s="9" t="str">
        <f t="shared" si="2"/>
        <v/>
      </c>
      <c r="K22" s="288"/>
      <c r="L22" s="267"/>
      <c r="M22" s="267"/>
      <c r="N22" s="8" t="str">
        <f t="shared" si="3"/>
        <v>-</v>
      </c>
      <c r="O22" s="7" t="str">
        <f t="shared" si="4"/>
        <v>-</v>
      </c>
      <c r="P22" s="369">
        <v>4.0599999999999996</v>
      </c>
      <c r="Q22" s="369">
        <v>4.05</v>
      </c>
      <c r="R22" s="10" t="str">
        <f t="shared" si="5"/>
        <v/>
      </c>
      <c r="S22" s="288"/>
      <c r="T22" s="267"/>
      <c r="U22" s="267"/>
      <c r="V22" s="8" t="str">
        <f t="shared" si="6"/>
        <v>-</v>
      </c>
      <c r="W22" s="7" t="str">
        <f t="shared" si="7"/>
        <v>-</v>
      </c>
      <c r="X22" s="369">
        <v>7.84</v>
      </c>
      <c r="Y22" s="369">
        <v>4.04</v>
      </c>
      <c r="Z22" s="10" t="str">
        <f t="shared" si="8"/>
        <v/>
      </c>
      <c r="AA22" s="23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425"/>
      <c r="B23" s="56" t="s">
        <v>23</v>
      </c>
      <c r="C23" s="266"/>
      <c r="D23" s="267"/>
      <c r="E23" s="267"/>
      <c r="F23" s="7" t="str">
        <f t="shared" si="0"/>
        <v>-</v>
      </c>
      <c r="G23" s="7" t="str">
        <f t="shared" si="1"/>
        <v>-</v>
      </c>
      <c r="H23" s="369">
        <v>10.96</v>
      </c>
      <c r="I23" s="369">
        <v>10.59</v>
      </c>
      <c r="J23" s="9" t="str">
        <f t="shared" si="2"/>
        <v/>
      </c>
      <c r="K23" s="288"/>
      <c r="L23" s="267"/>
      <c r="M23" s="267"/>
      <c r="N23" s="8" t="str">
        <f t="shared" si="3"/>
        <v>-</v>
      </c>
      <c r="O23" s="7" t="str">
        <f t="shared" si="4"/>
        <v>-</v>
      </c>
      <c r="P23" s="369">
        <v>4.0599999999999996</v>
      </c>
      <c r="Q23" s="369">
        <v>4.05</v>
      </c>
      <c r="R23" s="10" t="str">
        <f t="shared" si="5"/>
        <v/>
      </c>
      <c r="S23" s="288"/>
      <c r="T23" s="267"/>
      <c r="U23" s="267"/>
      <c r="V23" s="8" t="str">
        <f t="shared" si="6"/>
        <v>-</v>
      </c>
      <c r="W23" s="7" t="str">
        <f t="shared" si="7"/>
        <v>-</v>
      </c>
      <c r="X23" s="369">
        <v>7.84</v>
      </c>
      <c r="Y23" s="369">
        <v>4.04</v>
      </c>
      <c r="Z23" s="10" t="str">
        <f t="shared" si="8"/>
        <v/>
      </c>
      <c r="AA23" s="23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425"/>
      <c r="B24" s="56" t="s">
        <v>24</v>
      </c>
      <c r="C24" s="266"/>
      <c r="D24" s="267"/>
      <c r="E24" s="267"/>
      <c r="F24" s="7" t="str">
        <f t="shared" si="0"/>
        <v>-</v>
      </c>
      <c r="G24" s="7" t="str">
        <f t="shared" si="1"/>
        <v>-</v>
      </c>
      <c r="H24" s="369">
        <v>10.96</v>
      </c>
      <c r="I24" s="369">
        <v>10.59</v>
      </c>
      <c r="J24" s="9" t="str">
        <f t="shared" si="2"/>
        <v/>
      </c>
      <c r="K24" s="288"/>
      <c r="L24" s="267"/>
      <c r="M24" s="267"/>
      <c r="N24" s="8" t="str">
        <f t="shared" si="3"/>
        <v>-</v>
      </c>
      <c r="O24" s="7" t="str">
        <f t="shared" si="4"/>
        <v>-</v>
      </c>
      <c r="P24" s="369">
        <v>4.0599999999999996</v>
      </c>
      <c r="Q24" s="369">
        <v>4.05</v>
      </c>
      <c r="R24" s="10" t="str">
        <f t="shared" si="5"/>
        <v/>
      </c>
      <c r="S24" s="288"/>
      <c r="T24" s="267"/>
      <c r="U24" s="267"/>
      <c r="V24" s="8" t="str">
        <f t="shared" si="6"/>
        <v>-</v>
      </c>
      <c r="W24" s="7" t="str">
        <f t="shared" si="7"/>
        <v>-</v>
      </c>
      <c r="X24" s="369">
        <v>7.84</v>
      </c>
      <c r="Y24" s="369">
        <v>4.04</v>
      </c>
      <c r="Z24" s="10" t="str">
        <f t="shared" si="8"/>
        <v/>
      </c>
      <c r="AA24" s="23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425"/>
      <c r="B25" s="56" t="s">
        <v>25</v>
      </c>
      <c r="C25" s="266"/>
      <c r="D25" s="267"/>
      <c r="E25" s="267"/>
      <c r="F25" s="7" t="str">
        <f t="shared" si="0"/>
        <v>-</v>
      </c>
      <c r="G25" s="7" t="str">
        <f t="shared" si="1"/>
        <v>-</v>
      </c>
      <c r="H25" s="369">
        <v>10.96</v>
      </c>
      <c r="I25" s="369">
        <v>10.59</v>
      </c>
      <c r="J25" s="9" t="str">
        <f t="shared" si="2"/>
        <v/>
      </c>
      <c r="K25" s="288"/>
      <c r="L25" s="267"/>
      <c r="M25" s="267"/>
      <c r="N25" s="8" t="str">
        <f t="shared" si="3"/>
        <v>-</v>
      </c>
      <c r="O25" s="7" t="str">
        <f t="shared" si="4"/>
        <v>-</v>
      </c>
      <c r="P25" s="369">
        <v>4.0599999999999996</v>
      </c>
      <c r="Q25" s="369">
        <v>4.05</v>
      </c>
      <c r="R25" s="10" t="str">
        <f t="shared" si="5"/>
        <v/>
      </c>
      <c r="S25" s="288"/>
      <c r="T25" s="267"/>
      <c r="U25" s="267"/>
      <c r="V25" s="8" t="str">
        <f t="shared" si="6"/>
        <v>-</v>
      </c>
      <c r="W25" s="7" t="str">
        <f t="shared" si="7"/>
        <v>-</v>
      </c>
      <c r="X25" s="369">
        <v>7.84</v>
      </c>
      <c r="Y25" s="369">
        <v>4.04</v>
      </c>
      <c r="Z25" s="10" t="str">
        <f t="shared" si="8"/>
        <v/>
      </c>
      <c r="AA25" s="23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425"/>
      <c r="B26" s="56" t="s">
        <v>26</v>
      </c>
      <c r="C26" s="266"/>
      <c r="D26" s="267"/>
      <c r="E26" s="267"/>
      <c r="F26" s="7" t="str">
        <f t="shared" si="0"/>
        <v>-</v>
      </c>
      <c r="G26" s="7" t="str">
        <f t="shared" si="1"/>
        <v>-</v>
      </c>
      <c r="H26" s="369">
        <v>10.96</v>
      </c>
      <c r="I26" s="369">
        <v>10.59</v>
      </c>
      <c r="J26" s="9" t="str">
        <f t="shared" si="2"/>
        <v/>
      </c>
      <c r="K26" s="288"/>
      <c r="L26" s="267"/>
      <c r="M26" s="267"/>
      <c r="N26" s="8" t="str">
        <f t="shared" si="3"/>
        <v>-</v>
      </c>
      <c r="O26" s="7" t="str">
        <f t="shared" si="4"/>
        <v>-</v>
      </c>
      <c r="P26" s="369">
        <v>4.0599999999999996</v>
      </c>
      <c r="Q26" s="369">
        <v>4.05</v>
      </c>
      <c r="R26" s="10" t="str">
        <f t="shared" si="5"/>
        <v/>
      </c>
      <c r="S26" s="288"/>
      <c r="T26" s="267"/>
      <c r="U26" s="267"/>
      <c r="V26" s="8" t="str">
        <f t="shared" si="6"/>
        <v>-</v>
      </c>
      <c r="W26" s="7" t="str">
        <f t="shared" si="7"/>
        <v>-</v>
      </c>
      <c r="X26" s="369">
        <v>7.84</v>
      </c>
      <c r="Y26" s="369">
        <v>4.04</v>
      </c>
      <c r="Z26" s="10" t="str">
        <f t="shared" si="8"/>
        <v/>
      </c>
      <c r="AA26" s="23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x14ac:dyDescent="0.2">
      <c r="A27" s="425"/>
      <c r="B27" s="56" t="s">
        <v>27</v>
      </c>
      <c r="C27" s="266"/>
      <c r="D27" s="267"/>
      <c r="E27" s="267"/>
      <c r="F27" s="7" t="str">
        <f t="shared" si="0"/>
        <v>-</v>
      </c>
      <c r="G27" s="7" t="str">
        <f t="shared" si="1"/>
        <v>-</v>
      </c>
      <c r="H27" s="369">
        <v>10.96</v>
      </c>
      <c r="I27" s="369">
        <v>10.59</v>
      </c>
      <c r="J27" s="9" t="str">
        <f t="shared" si="2"/>
        <v/>
      </c>
      <c r="K27" s="288"/>
      <c r="L27" s="267"/>
      <c r="M27" s="267"/>
      <c r="N27" s="8" t="str">
        <f t="shared" si="3"/>
        <v>-</v>
      </c>
      <c r="O27" s="7" t="str">
        <f t="shared" si="4"/>
        <v>-</v>
      </c>
      <c r="P27" s="369">
        <v>4.0599999999999996</v>
      </c>
      <c r="Q27" s="369">
        <v>4.05</v>
      </c>
      <c r="R27" s="10" t="str">
        <f t="shared" si="5"/>
        <v/>
      </c>
      <c r="S27" s="288"/>
      <c r="T27" s="267"/>
      <c r="U27" s="267"/>
      <c r="V27" s="8" t="str">
        <f t="shared" si="6"/>
        <v>-</v>
      </c>
      <c r="W27" s="7" t="str">
        <f t="shared" si="7"/>
        <v>-</v>
      </c>
      <c r="X27" s="369">
        <v>7.84</v>
      </c>
      <c r="Y27" s="369">
        <v>4.04</v>
      </c>
      <c r="Z27" s="10" t="str">
        <f t="shared" si="8"/>
        <v/>
      </c>
      <c r="AA27" s="23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425"/>
      <c r="B28" s="56" t="s">
        <v>28</v>
      </c>
      <c r="C28" s="266"/>
      <c r="D28" s="267"/>
      <c r="E28" s="267"/>
      <c r="F28" s="7" t="str">
        <f t="shared" si="0"/>
        <v>-</v>
      </c>
      <c r="G28" s="7" t="str">
        <f t="shared" si="1"/>
        <v>-</v>
      </c>
      <c r="H28" s="369">
        <v>10.96</v>
      </c>
      <c r="I28" s="369">
        <v>10.59</v>
      </c>
      <c r="J28" s="9" t="str">
        <f t="shared" si="2"/>
        <v/>
      </c>
      <c r="K28" s="288"/>
      <c r="L28" s="267"/>
      <c r="M28" s="267"/>
      <c r="N28" s="8" t="str">
        <f t="shared" si="3"/>
        <v>-</v>
      </c>
      <c r="O28" s="7" t="str">
        <f t="shared" si="4"/>
        <v>-</v>
      </c>
      <c r="P28" s="369">
        <v>4.0599999999999996</v>
      </c>
      <c r="Q28" s="369">
        <v>4.05</v>
      </c>
      <c r="R28" s="10" t="str">
        <f t="shared" si="5"/>
        <v/>
      </c>
      <c r="S28" s="288"/>
      <c r="T28" s="267"/>
      <c r="U28" s="267"/>
      <c r="V28" s="8" t="str">
        <f t="shared" si="6"/>
        <v>-</v>
      </c>
      <c r="W28" s="7" t="str">
        <f t="shared" si="7"/>
        <v>-</v>
      </c>
      <c r="X28" s="369">
        <v>7.84</v>
      </c>
      <c r="Y28" s="369">
        <v>4.04</v>
      </c>
      <c r="Z28" s="10" t="str">
        <f t="shared" si="8"/>
        <v/>
      </c>
      <c r="AA28" s="23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425"/>
      <c r="B29" s="56" t="s">
        <v>29</v>
      </c>
      <c r="C29" s="266"/>
      <c r="D29" s="267"/>
      <c r="E29" s="267"/>
      <c r="F29" s="7" t="str">
        <f t="shared" si="0"/>
        <v>-</v>
      </c>
      <c r="G29" s="7" t="str">
        <f t="shared" si="1"/>
        <v>-</v>
      </c>
      <c r="H29" s="369">
        <v>10.96</v>
      </c>
      <c r="I29" s="369">
        <v>10.59</v>
      </c>
      <c r="J29" s="9" t="str">
        <f t="shared" si="2"/>
        <v/>
      </c>
      <c r="K29" s="288"/>
      <c r="L29" s="267"/>
      <c r="M29" s="267"/>
      <c r="N29" s="8" t="str">
        <f t="shared" si="3"/>
        <v>-</v>
      </c>
      <c r="O29" s="7" t="str">
        <f t="shared" si="4"/>
        <v>-</v>
      </c>
      <c r="P29" s="369">
        <v>4.0599999999999996</v>
      </c>
      <c r="Q29" s="369">
        <v>4.05</v>
      </c>
      <c r="R29" s="10" t="str">
        <f t="shared" si="5"/>
        <v/>
      </c>
      <c r="S29" s="288"/>
      <c r="T29" s="267"/>
      <c r="U29" s="267"/>
      <c r="V29" s="8" t="str">
        <f t="shared" si="6"/>
        <v>-</v>
      </c>
      <c r="W29" s="7" t="str">
        <f t="shared" si="7"/>
        <v>-</v>
      </c>
      <c r="X29" s="369">
        <v>7.84</v>
      </c>
      <c r="Y29" s="369">
        <v>4.04</v>
      </c>
      <c r="Z29" s="10" t="str">
        <f t="shared" si="8"/>
        <v/>
      </c>
      <c r="AA29" s="23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x14ac:dyDescent="0.2">
      <c r="A30" s="425"/>
      <c r="B30" s="56" t="s">
        <v>30</v>
      </c>
      <c r="C30" s="266"/>
      <c r="D30" s="267"/>
      <c r="E30" s="267"/>
      <c r="F30" s="7" t="str">
        <f t="shared" si="0"/>
        <v>-</v>
      </c>
      <c r="G30" s="7" t="str">
        <f t="shared" si="1"/>
        <v>-</v>
      </c>
      <c r="H30" s="369">
        <v>10.96</v>
      </c>
      <c r="I30" s="369">
        <v>10.59</v>
      </c>
      <c r="J30" s="9" t="str">
        <f t="shared" si="2"/>
        <v/>
      </c>
      <c r="K30" s="288"/>
      <c r="L30" s="267"/>
      <c r="M30" s="267"/>
      <c r="N30" s="8" t="str">
        <f t="shared" si="3"/>
        <v>-</v>
      </c>
      <c r="O30" s="7" t="str">
        <f t="shared" si="4"/>
        <v>-</v>
      </c>
      <c r="P30" s="369">
        <v>4.0599999999999996</v>
      </c>
      <c r="Q30" s="369">
        <v>4.05</v>
      </c>
      <c r="R30" s="10" t="str">
        <f t="shared" si="5"/>
        <v/>
      </c>
      <c r="S30" s="288"/>
      <c r="T30" s="267"/>
      <c r="U30" s="267"/>
      <c r="V30" s="8" t="str">
        <f t="shared" si="6"/>
        <v>-</v>
      </c>
      <c r="W30" s="7" t="str">
        <f t="shared" si="7"/>
        <v>-</v>
      </c>
      <c r="X30" s="369">
        <v>7.84</v>
      </c>
      <c r="Y30" s="369">
        <v>4.04</v>
      </c>
      <c r="Z30" s="10" t="str">
        <f t="shared" si="8"/>
        <v/>
      </c>
      <c r="AA30" s="2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425"/>
      <c r="B31" s="56" t="s">
        <v>31</v>
      </c>
      <c r="C31" s="266"/>
      <c r="D31" s="267"/>
      <c r="E31" s="267"/>
      <c r="F31" s="7" t="str">
        <f t="shared" si="0"/>
        <v>-</v>
      </c>
      <c r="G31" s="7" t="str">
        <f t="shared" si="1"/>
        <v>-</v>
      </c>
      <c r="H31" s="369">
        <v>10.96</v>
      </c>
      <c r="I31" s="369">
        <v>10.59</v>
      </c>
      <c r="J31" s="9" t="str">
        <f t="shared" si="2"/>
        <v/>
      </c>
      <c r="K31" s="288"/>
      <c r="L31" s="267"/>
      <c r="M31" s="267"/>
      <c r="N31" s="8" t="str">
        <f t="shared" si="3"/>
        <v>-</v>
      </c>
      <c r="O31" s="7" t="str">
        <f t="shared" si="4"/>
        <v>-</v>
      </c>
      <c r="P31" s="369">
        <v>4.0599999999999996</v>
      </c>
      <c r="Q31" s="369">
        <v>4.05</v>
      </c>
      <c r="R31" s="10" t="str">
        <f t="shared" si="5"/>
        <v/>
      </c>
      <c r="S31" s="288"/>
      <c r="T31" s="267"/>
      <c r="U31" s="267"/>
      <c r="V31" s="8" t="str">
        <f t="shared" si="6"/>
        <v>-</v>
      </c>
      <c r="W31" s="7" t="str">
        <f t="shared" si="7"/>
        <v>-</v>
      </c>
      <c r="X31" s="369">
        <v>7.84</v>
      </c>
      <c r="Y31" s="369">
        <v>4.04</v>
      </c>
      <c r="Z31" s="10" t="str">
        <f t="shared" si="8"/>
        <v/>
      </c>
      <c r="AA31" s="23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13.5" thickBot="1" x14ac:dyDescent="0.25">
      <c r="A32" s="425"/>
      <c r="B32" s="63" t="s">
        <v>32</v>
      </c>
      <c r="C32" s="268"/>
      <c r="D32" s="269"/>
      <c r="E32" s="269"/>
      <c r="F32" s="43" t="str">
        <f t="shared" si="0"/>
        <v>-</v>
      </c>
      <c r="G32" s="43" t="str">
        <f t="shared" si="1"/>
        <v>-</v>
      </c>
      <c r="H32" s="369">
        <v>10.96</v>
      </c>
      <c r="I32" s="369">
        <v>10.59</v>
      </c>
      <c r="J32" s="125" t="str">
        <f t="shared" si="2"/>
        <v/>
      </c>
      <c r="K32" s="289"/>
      <c r="L32" s="269"/>
      <c r="M32" s="269"/>
      <c r="N32" s="42" t="str">
        <f t="shared" si="3"/>
        <v>-</v>
      </c>
      <c r="O32" s="43" t="str">
        <f t="shared" si="4"/>
        <v>-</v>
      </c>
      <c r="P32" s="369">
        <v>4.0599999999999996</v>
      </c>
      <c r="Q32" s="369">
        <v>4.05</v>
      </c>
      <c r="R32" s="102" t="str">
        <f t="shared" si="5"/>
        <v/>
      </c>
      <c r="S32" s="289"/>
      <c r="T32" s="269"/>
      <c r="U32" s="269"/>
      <c r="V32" s="42" t="str">
        <f t="shared" si="6"/>
        <v>-</v>
      </c>
      <c r="W32" s="43" t="str">
        <f t="shared" si="7"/>
        <v>-</v>
      </c>
      <c r="X32" s="369">
        <v>7.84</v>
      </c>
      <c r="Y32" s="369">
        <v>4.04</v>
      </c>
      <c r="Z32" s="102" t="str">
        <f t="shared" si="8"/>
        <v/>
      </c>
      <c r="AA32" s="23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275">
        <f>SUM(E21:E32)</f>
        <v>0</v>
      </c>
      <c r="F33" s="86" t="str">
        <f t="shared" si="0"/>
        <v>-</v>
      </c>
      <c r="G33" s="86" t="str">
        <f t="shared" si="1"/>
        <v>-</v>
      </c>
      <c r="H33" s="369">
        <v>10.96</v>
      </c>
      <c r="I33" s="369">
        <v>10.59</v>
      </c>
      <c r="J33" s="141" t="str">
        <f t="shared" si="2"/>
        <v/>
      </c>
      <c r="K33" s="290">
        <f>SUM(K21:K32)</f>
        <v>0</v>
      </c>
      <c r="L33" s="275">
        <f>SUM(L21:L32)</f>
        <v>0</v>
      </c>
      <c r="M33" s="275">
        <f>SUM(M21:M32)</f>
        <v>0</v>
      </c>
      <c r="N33" s="142" t="str">
        <f t="shared" si="3"/>
        <v>-</v>
      </c>
      <c r="O33" s="86" t="str">
        <f t="shared" si="4"/>
        <v>-</v>
      </c>
      <c r="P33" s="369">
        <v>4.0599999999999996</v>
      </c>
      <c r="Q33" s="369">
        <v>4.05</v>
      </c>
      <c r="R33" s="143" t="str">
        <f t="shared" si="5"/>
        <v/>
      </c>
      <c r="S33" s="290">
        <f>SUM(S21:S32)</f>
        <v>0</v>
      </c>
      <c r="T33" s="275">
        <f>SUM(T21:T32)</f>
        <v>0</v>
      </c>
      <c r="U33" s="275">
        <f>SUM(U21:U32)</f>
        <v>0</v>
      </c>
      <c r="V33" s="142" t="str">
        <f t="shared" si="6"/>
        <v>-</v>
      </c>
      <c r="W33" s="86" t="str">
        <f t="shared" si="7"/>
        <v>-</v>
      </c>
      <c r="X33" s="369">
        <v>7.84</v>
      </c>
      <c r="Y33" s="369">
        <v>4.04</v>
      </c>
      <c r="Z33" s="143" t="str">
        <f t="shared" si="8"/>
        <v/>
      </c>
      <c r="AA33" s="24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2.75" customHeight="1" thickTop="1" x14ac:dyDescent="0.2">
      <c r="A34" s="427">
        <v>2007</v>
      </c>
      <c r="B34" s="55" t="s">
        <v>21</v>
      </c>
      <c r="C34" s="272"/>
      <c r="D34" s="273"/>
      <c r="E34" s="273"/>
      <c r="F34" s="13" t="str">
        <f t="shared" si="0"/>
        <v>-</v>
      </c>
      <c r="G34" s="13" t="str">
        <f t="shared" si="1"/>
        <v>-</v>
      </c>
      <c r="H34" s="369">
        <v>10.96</v>
      </c>
      <c r="I34" s="369">
        <v>10.59</v>
      </c>
      <c r="J34" s="30" t="str">
        <f t="shared" si="2"/>
        <v/>
      </c>
      <c r="K34" s="291"/>
      <c r="L34" s="273"/>
      <c r="M34" s="273"/>
      <c r="N34" s="15" t="str">
        <f t="shared" si="3"/>
        <v>-</v>
      </c>
      <c r="O34" s="13" t="str">
        <f t="shared" si="4"/>
        <v>-</v>
      </c>
      <c r="P34" s="369">
        <v>4.0599999999999996</v>
      </c>
      <c r="Q34" s="369">
        <v>4.05</v>
      </c>
      <c r="R34" s="14" t="str">
        <f t="shared" si="5"/>
        <v/>
      </c>
      <c r="S34" s="291"/>
      <c r="T34" s="273"/>
      <c r="U34" s="273"/>
      <c r="V34" s="15" t="str">
        <f t="shared" si="6"/>
        <v>-</v>
      </c>
      <c r="W34" s="13" t="str">
        <f t="shared" si="7"/>
        <v>-</v>
      </c>
      <c r="X34" s="369">
        <v>7.84</v>
      </c>
      <c r="Y34" s="369">
        <v>4.04</v>
      </c>
      <c r="Z34" s="14" t="str">
        <f t="shared" si="8"/>
        <v/>
      </c>
      <c r="AA34" s="23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x14ac:dyDescent="0.2">
      <c r="A35" s="428"/>
      <c r="B35" s="56" t="s">
        <v>22</v>
      </c>
      <c r="C35" s="266"/>
      <c r="D35" s="267"/>
      <c r="E35" s="267"/>
      <c r="F35" s="7" t="str">
        <f t="shared" si="0"/>
        <v>-</v>
      </c>
      <c r="G35" s="7" t="str">
        <f t="shared" si="1"/>
        <v>-</v>
      </c>
      <c r="H35" s="369">
        <v>10.96</v>
      </c>
      <c r="I35" s="369">
        <v>10.59</v>
      </c>
      <c r="J35" s="9" t="str">
        <f t="shared" si="2"/>
        <v/>
      </c>
      <c r="K35" s="288"/>
      <c r="L35" s="267"/>
      <c r="M35" s="267"/>
      <c r="N35" s="8" t="str">
        <f t="shared" si="3"/>
        <v>-</v>
      </c>
      <c r="O35" s="7" t="str">
        <f t="shared" si="4"/>
        <v>-</v>
      </c>
      <c r="P35" s="369">
        <v>4.0599999999999996</v>
      </c>
      <c r="Q35" s="369">
        <v>4.05</v>
      </c>
      <c r="R35" s="10" t="str">
        <f t="shared" si="5"/>
        <v/>
      </c>
      <c r="S35" s="288"/>
      <c r="T35" s="267"/>
      <c r="U35" s="267"/>
      <c r="V35" s="8" t="str">
        <f t="shared" si="6"/>
        <v>-</v>
      </c>
      <c r="W35" s="7" t="str">
        <f t="shared" si="7"/>
        <v>-</v>
      </c>
      <c r="X35" s="369">
        <v>7.84</v>
      </c>
      <c r="Y35" s="369">
        <v>4.04</v>
      </c>
      <c r="Z35" s="10" t="str">
        <f t="shared" si="8"/>
        <v/>
      </c>
      <c r="AA35" s="23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x14ac:dyDescent="0.2">
      <c r="A36" s="428"/>
      <c r="B36" s="56" t="s">
        <v>23</v>
      </c>
      <c r="C36" s="266"/>
      <c r="D36" s="267"/>
      <c r="E36" s="267"/>
      <c r="F36" s="7" t="str">
        <f t="shared" si="0"/>
        <v>-</v>
      </c>
      <c r="G36" s="7" t="str">
        <f t="shared" si="1"/>
        <v>-</v>
      </c>
      <c r="H36" s="369">
        <v>10.96</v>
      </c>
      <c r="I36" s="369">
        <v>10.59</v>
      </c>
      <c r="J36" s="9" t="str">
        <f t="shared" si="2"/>
        <v/>
      </c>
      <c r="K36" s="288"/>
      <c r="L36" s="267"/>
      <c r="M36" s="267"/>
      <c r="N36" s="8" t="str">
        <f t="shared" si="3"/>
        <v>-</v>
      </c>
      <c r="O36" s="7" t="str">
        <f t="shared" si="4"/>
        <v>-</v>
      </c>
      <c r="P36" s="369">
        <v>4.0599999999999996</v>
      </c>
      <c r="Q36" s="369">
        <v>4.05</v>
      </c>
      <c r="R36" s="10" t="str">
        <f t="shared" si="5"/>
        <v/>
      </c>
      <c r="S36" s="288"/>
      <c r="T36" s="267"/>
      <c r="U36" s="267"/>
      <c r="V36" s="8" t="str">
        <f t="shared" si="6"/>
        <v>-</v>
      </c>
      <c r="W36" s="7" t="str">
        <f t="shared" si="7"/>
        <v>-</v>
      </c>
      <c r="X36" s="369">
        <v>7.84</v>
      </c>
      <c r="Y36" s="369">
        <v>4.04</v>
      </c>
      <c r="Z36" s="10" t="str">
        <f t="shared" si="8"/>
        <v/>
      </c>
      <c r="AA36" s="23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">
      <c r="A37" s="428"/>
      <c r="B37" s="56" t="s">
        <v>24</v>
      </c>
      <c r="C37" s="266"/>
      <c r="D37" s="267"/>
      <c r="E37" s="267"/>
      <c r="F37" s="7" t="str">
        <f t="shared" si="0"/>
        <v>-</v>
      </c>
      <c r="G37" s="7" t="str">
        <f t="shared" si="1"/>
        <v>-</v>
      </c>
      <c r="H37" s="369">
        <v>10.96</v>
      </c>
      <c r="I37" s="369">
        <v>10.59</v>
      </c>
      <c r="J37" s="9" t="str">
        <f t="shared" si="2"/>
        <v/>
      </c>
      <c r="K37" s="288"/>
      <c r="L37" s="267"/>
      <c r="M37" s="267"/>
      <c r="N37" s="8" t="str">
        <f t="shared" si="3"/>
        <v>-</v>
      </c>
      <c r="O37" s="7" t="str">
        <f t="shared" si="4"/>
        <v>-</v>
      </c>
      <c r="P37" s="369">
        <v>4.0599999999999996</v>
      </c>
      <c r="Q37" s="369">
        <v>4.05</v>
      </c>
      <c r="R37" s="10" t="str">
        <f t="shared" si="5"/>
        <v/>
      </c>
      <c r="S37" s="288"/>
      <c r="T37" s="267"/>
      <c r="U37" s="267"/>
      <c r="V37" s="8" t="str">
        <f t="shared" si="6"/>
        <v>-</v>
      </c>
      <c r="W37" s="7" t="str">
        <f t="shared" si="7"/>
        <v>-</v>
      </c>
      <c r="X37" s="369">
        <v>7.84</v>
      </c>
      <c r="Y37" s="369">
        <v>4.04</v>
      </c>
      <c r="Z37" s="10" t="str">
        <f t="shared" si="8"/>
        <v/>
      </c>
      <c r="AA37" s="23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x14ac:dyDescent="0.2">
      <c r="A38" s="428"/>
      <c r="B38" s="56" t="s">
        <v>25</v>
      </c>
      <c r="C38" s="266"/>
      <c r="D38" s="267"/>
      <c r="E38" s="267"/>
      <c r="F38" s="7" t="str">
        <f t="shared" si="0"/>
        <v>-</v>
      </c>
      <c r="G38" s="7" t="str">
        <f t="shared" si="1"/>
        <v>-</v>
      </c>
      <c r="H38" s="369">
        <v>10.96</v>
      </c>
      <c r="I38" s="369">
        <v>10.59</v>
      </c>
      <c r="J38" s="9" t="str">
        <f t="shared" si="2"/>
        <v/>
      </c>
      <c r="K38" s="288"/>
      <c r="L38" s="267"/>
      <c r="M38" s="267"/>
      <c r="N38" s="8" t="str">
        <f t="shared" si="3"/>
        <v>-</v>
      </c>
      <c r="O38" s="7" t="str">
        <f t="shared" si="4"/>
        <v>-</v>
      </c>
      <c r="P38" s="369">
        <v>4.0599999999999996</v>
      </c>
      <c r="Q38" s="369">
        <v>4.05</v>
      </c>
      <c r="R38" s="10" t="str">
        <f t="shared" si="5"/>
        <v/>
      </c>
      <c r="S38" s="288"/>
      <c r="T38" s="267"/>
      <c r="U38" s="267"/>
      <c r="V38" s="8" t="str">
        <f t="shared" si="6"/>
        <v>-</v>
      </c>
      <c r="W38" s="7" t="str">
        <f t="shared" si="7"/>
        <v>-</v>
      </c>
      <c r="X38" s="369">
        <v>7.84</v>
      </c>
      <c r="Y38" s="369">
        <v>4.04</v>
      </c>
      <c r="Z38" s="10" t="str">
        <f t="shared" si="8"/>
        <v/>
      </c>
      <c r="AA38" s="2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x14ac:dyDescent="0.2">
      <c r="A39" s="428"/>
      <c r="B39" s="56" t="s">
        <v>26</v>
      </c>
      <c r="C39" s="266"/>
      <c r="D39" s="267"/>
      <c r="E39" s="267"/>
      <c r="F39" s="7" t="str">
        <f t="shared" si="0"/>
        <v>-</v>
      </c>
      <c r="G39" s="7" t="str">
        <f t="shared" si="1"/>
        <v>-</v>
      </c>
      <c r="H39" s="369">
        <v>10.96</v>
      </c>
      <c r="I39" s="369">
        <v>10.59</v>
      </c>
      <c r="J39" s="9" t="str">
        <f t="shared" si="2"/>
        <v/>
      </c>
      <c r="K39" s="288"/>
      <c r="L39" s="267"/>
      <c r="M39" s="267"/>
      <c r="N39" s="8" t="str">
        <f t="shared" si="3"/>
        <v>-</v>
      </c>
      <c r="O39" s="7" t="str">
        <f t="shared" si="4"/>
        <v>-</v>
      </c>
      <c r="P39" s="369">
        <v>4.0599999999999996</v>
      </c>
      <c r="Q39" s="369">
        <v>4.05</v>
      </c>
      <c r="R39" s="10" t="str">
        <f t="shared" si="5"/>
        <v/>
      </c>
      <c r="S39" s="288"/>
      <c r="T39" s="267"/>
      <c r="U39" s="267"/>
      <c r="V39" s="8" t="str">
        <f t="shared" si="6"/>
        <v>-</v>
      </c>
      <c r="W39" s="7" t="str">
        <f t="shared" si="7"/>
        <v>-</v>
      </c>
      <c r="X39" s="369">
        <v>7.84</v>
      </c>
      <c r="Y39" s="369">
        <v>4.04</v>
      </c>
      <c r="Z39" s="10" t="str">
        <f t="shared" si="8"/>
        <v/>
      </c>
      <c r="AA39" s="23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x14ac:dyDescent="0.2">
      <c r="A40" s="428"/>
      <c r="B40" s="56" t="s">
        <v>27</v>
      </c>
      <c r="C40" s="266"/>
      <c r="D40" s="267"/>
      <c r="E40" s="267"/>
      <c r="F40" s="7" t="str">
        <f t="shared" si="0"/>
        <v>-</v>
      </c>
      <c r="G40" s="7" t="str">
        <f t="shared" si="1"/>
        <v>-</v>
      </c>
      <c r="H40" s="369">
        <v>10.96</v>
      </c>
      <c r="I40" s="369">
        <v>10.59</v>
      </c>
      <c r="J40" s="9" t="str">
        <f t="shared" si="2"/>
        <v/>
      </c>
      <c r="K40" s="288"/>
      <c r="L40" s="267"/>
      <c r="M40" s="267"/>
      <c r="N40" s="8" t="str">
        <f t="shared" si="3"/>
        <v>-</v>
      </c>
      <c r="O40" s="7" t="str">
        <f t="shared" si="4"/>
        <v>-</v>
      </c>
      <c r="P40" s="369">
        <v>4.0599999999999996</v>
      </c>
      <c r="Q40" s="369">
        <v>4.05</v>
      </c>
      <c r="R40" s="10" t="str">
        <f t="shared" si="5"/>
        <v/>
      </c>
      <c r="S40" s="288"/>
      <c r="T40" s="267"/>
      <c r="U40" s="267"/>
      <c r="V40" s="8" t="str">
        <f t="shared" si="6"/>
        <v>-</v>
      </c>
      <c r="W40" s="7" t="str">
        <f t="shared" si="7"/>
        <v>-</v>
      </c>
      <c r="X40" s="369">
        <v>7.84</v>
      </c>
      <c r="Y40" s="369">
        <v>4.04</v>
      </c>
      <c r="Z40" s="10" t="str">
        <f t="shared" si="8"/>
        <v/>
      </c>
      <c r="AA40" s="23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x14ac:dyDescent="0.2">
      <c r="A41" s="428"/>
      <c r="B41" s="56" t="s">
        <v>28</v>
      </c>
      <c r="C41" s="266"/>
      <c r="D41" s="267"/>
      <c r="E41" s="267"/>
      <c r="F41" s="7" t="str">
        <f t="shared" si="0"/>
        <v>-</v>
      </c>
      <c r="G41" s="7" t="str">
        <f t="shared" si="1"/>
        <v>-</v>
      </c>
      <c r="H41" s="369">
        <v>10.96</v>
      </c>
      <c r="I41" s="369">
        <v>10.59</v>
      </c>
      <c r="J41" s="9" t="str">
        <f t="shared" si="2"/>
        <v/>
      </c>
      <c r="K41" s="288"/>
      <c r="L41" s="267"/>
      <c r="M41" s="267"/>
      <c r="N41" s="8" t="str">
        <f t="shared" si="3"/>
        <v>-</v>
      </c>
      <c r="O41" s="7" t="str">
        <f t="shared" si="4"/>
        <v>-</v>
      </c>
      <c r="P41" s="369">
        <v>4.0599999999999996</v>
      </c>
      <c r="Q41" s="369">
        <v>4.05</v>
      </c>
      <c r="R41" s="10" t="str">
        <f t="shared" si="5"/>
        <v/>
      </c>
      <c r="S41" s="288"/>
      <c r="T41" s="267"/>
      <c r="U41" s="267"/>
      <c r="V41" s="8" t="str">
        <f t="shared" si="6"/>
        <v>-</v>
      </c>
      <c r="W41" s="7" t="str">
        <f t="shared" si="7"/>
        <v>-</v>
      </c>
      <c r="X41" s="369">
        <v>7.84</v>
      </c>
      <c r="Y41" s="369">
        <v>4.04</v>
      </c>
      <c r="Z41" s="10" t="str">
        <f t="shared" si="8"/>
        <v/>
      </c>
      <c r="AA41" s="23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x14ac:dyDescent="0.2">
      <c r="A42" s="428"/>
      <c r="B42" s="56" t="s">
        <v>29</v>
      </c>
      <c r="C42" s="266"/>
      <c r="D42" s="267"/>
      <c r="E42" s="267"/>
      <c r="F42" s="7" t="str">
        <f t="shared" si="0"/>
        <v>-</v>
      </c>
      <c r="G42" s="7" t="str">
        <f t="shared" si="1"/>
        <v>-</v>
      </c>
      <c r="H42" s="369">
        <v>10.96</v>
      </c>
      <c r="I42" s="369">
        <v>10.59</v>
      </c>
      <c r="J42" s="9" t="str">
        <f t="shared" si="2"/>
        <v/>
      </c>
      <c r="K42" s="288"/>
      <c r="L42" s="267"/>
      <c r="M42" s="267"/>
      <c r="N42" s="8" t="str">
        <f t="shared" si="3"/>
        <v>-</v>
      </c>
      <c r="O42" s="7" t="str">
        <f t="shared" si="4"/>
        <v>-</v>
      </c>
      <c r="P42" s="369">
        <v>4.0599999999999996</v>
      </c>
      <c r="Q42" s="369">
        <v>4.05</v>
      </c>
      <c r="R42" s="10" t="str">
        <f t="shared" si="5"/>
        <v/>
      </c>
      <c r="S42" s="288"/>
      <c r="T42" s="267"/>
      <c r="U42" s="267"/>
      <c r="V42" s="8" t="str">
        <f t="shared" si="6"/>
        <v>-</v>
      </c>
      <c r="W42" s="7" t="str">
        <f t="shared" si="7"/>
        <v>-</v>
      </c>
      <c r="X42" s="369">
        <v>7.84</v>
      </c>
      <c r="Y42" s="369">
        <v>4.04</v>
      </c>
      <c r="Z42" s="10" t="str">
        <f t="shared" si="8"/>
        <v/>
      </c>
      <c r="AA42" s="23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x14ac:dyDescent="0.2">
      <c r="A43" s="428"/>
      <c r="B43" s="56" t="s">
        <v>30</v>
      </c>
      <c r="C43" s="266"/>
      <c r="D43" s="267"/>
      <c r="E43" s="267"/>
      <c r="F43" s="7" t="str">
        <f t="shared" si="0"/>
        <v>-</v>
      </c>
      <c r="G43" s="7" t="str">
        <f t="shared" si="1"/>
        <v>-</v>
      </c>
      <c r="H43" s="369">
        <v>10.96</v>
      </c>
      <c r="I43" s="369">
        <v>10.59</v>
      </c>
      <c r="J43" s="9" t="str">
        <f t="shared" si="2"/>
        <v/>
      </c>
      <c r="K43" s="288"/>
      <c r="L43" s="267"/>
      <c r="M43" s="267"/>
      <c r="N43" s="8" t="str">
        <f t="shared" si="3"/>
        <v>-</v>
      </c>
      <c r="O43" s="7" t="str">
        <f t="shared" si="4"/>
        <v>-</v>
      </c>
      <c r="P43" s="369">
        <v>4.0599999999999996</v>
      </c>
      <c r="Q43" s="369">
        <v>4.05</v>
      </c>
      <c r="R43" s="10" t="str">
        <f t="shared" si="5"/>
        <v/>
      </c>
      <c r="S43" s="288"/>
      <c r="T43" s="267"/>
      <c r="U43" s="267"/>
      <c r="V43" s="8" t="str">
        <f t="shared" si="6"/>
        <v>-</v>
      </c>
      <c r="W43" s="7" t="str">
        <f t="shared" si="7"/>
        <v>-</v>
      </c>
      <c r="X43" s="369">
        <v>7.84</v>
      </c>
      <c r="Y43" s="369">
        <v>4.04</v>
      </c>
      <c r="Z43" s="10" t="str">
        <f t="shared" si="8"/>
        <v/>
      </c>
      <c r="AA43" s="23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x14ac:dyDescent="0.2">
      <c r="A44" s="428"/>
      <c r="B44" s="56" t="s">
        <v>31</v>
      </c>
      <c r="C44" s="266"/>
      <c r="D44" s="267"/>
      <c r="E44" s="267"/>
      <c r="F44" s="7" t="str">
        <f t="shared" si="0"/>
        <v>-</v>
      </c>
      <c r="G44" s="7" t="str">
        <f t="shared" si="1"/>
        <v>-</v>
      </c>
      <c r="H44" s="369">
        <v>10.96</v>
      </c>
      <c r="I44" s="369">
        <v>10.59</v>
      </c>
      <c r="J44" s="9" t="str">
        <f t="shared" si="2"/>
        <v/>
      </c>
      <c r="K44" s="288"/>
      <c r="L44" s="267"/>
      <c r="M44" s="267"/>
      <c r="N44" s="8" t="str">
        <f t="shared" si="3"/>
        <v>-</v>
      </c>
      <c r="O44" s="7" t="str">
        <f t="shared" si="4"/>
        <v>-</v>
      </c>
      <c r="P44" s="369">
        <v>4.0599999999999996</v>
      </c>
      <c r="Q44" s="369">
        <v>4.05</v>
      </c>
      <c r="R44" s="10" t="str">
        <f t="shared" si="5"/>
        <v/>
      </c>
      <c r="S44" s="288"/>
      <c r="T44" s="267"/>
      <c r="U44" s="267"/>
      <c r="V44" s="8" t="str">
        <f t="shared" si="6"/>
        <v>-</v>
      </c>
      <c r="W44" s="7" t="str">
        <f t="shared" si="7"/>
        <v>-</v>
      </c>
      <c r="X44" s="369">
        <v>7.84</v>
      </c>
      <c r="Y44" s="369">
        <v>4.04</v>
      </c>
      <c r="Z44" s="10" t="str">
        <f t="shared" si="8"/>
        <v/>
      </c>
      <c r="AA44" s="23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3.5" thickBot="1" x14ac:dyDescent="0.25">
      <c r="A45" s="429"/>
      <c r="B45" s="57" t="s">
        <v>32</v>
      </c>
      <c r="C45" s="339"/>
      <c r="D45" s="340"/>
      <c r="E45" s="340"/>
      <c r="F45" s="81" t="str">
        <f t="shared" si="0"/>
        <v>-</v>
      </c>
      <c r="G45" s="81" t="str">
        <f t="shared" si="1"/>
        <v>-</v>
      </c>
      <c r="H45" s="369">
        <v>10.96</v>
      </c>
      <c r="I45" s="369">
        <v>10.59</v>
      </c>
      <c r="J45" s="134" t="str">
        <f>IF(C45=0,"",(((G45*0.001)+2.58*(SQRT(G45*0.001/C45))))*1000)</f>
        <v/>
      </c>
      <c r="K45" s="341"/>
      <c r="L45" s="340"/>
      <c r="M45" s="340"/>
      <c r="N45" s="31" t="str">
        <f t="shared" si="3"/>
        <v>-</v>
      </c>
      <c r="O45" s="81" t="str">
        <f t="shared" si="4"/>
        <v>-</v>
      </c>
      <c r="P45" s="369">
        <v>4.0599999999999996</v>
      </c>
      <c r="Q45" s="369">
        <v>4.05</v>
      </c>
      <c r="R45" s="135" t="str">
        <f t="shared" si="5"/>
        <v/>
      </c>
      <c r="S45" s="341"/>
      <c r="T45" s="340"/>
      <c r="U45" s="340"/>
      <c r="V45" s="31" t="str">
        <f t="shared" si="6"/>
        <v>-</v>
      </c>
      <c r="W45" s="81" t="str">
        <f t="shared" si="7"/>
        <v>-</v>
      </c>
      <c r="X45" s="369">
        <v>7.84</v>
      </c>
      <c r="Y45" s="369">
        <v>4.04</v>
      </c>
      <c r="Z45" s="135" t="str">
        <f t="shared" si="8"/>
        <v/>
      </c>
      <c r="AA45" s="23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283">
        <f>SUM(E34:E45)</f>
        <v>0</v>
      </c>
      <c r="F46" s="128" t="str">
        <f t="shared" si="0"/>
        <v>-</v>
      </c>
      <c r="G46" s="128" t="str">
        <f t="shared" si="1"/>
        <v>-</v>
      </c>
      <c r="H46" s="369">
        <v>10.96</v>
      </c>
      <c r="I46" s="369">
        <v>10.59</v>
      </c>
      <c r="J46" s="129" t="str">
        <f>IF(C46=0,"",(((G46*0.001)+2.58*(SQRT(G46*0.001/C46))))*1000)</f>
        <v/>
      </c>
      <c r="K46" s="295">
        <f>SUM(K34:K45)</f>
        <v>0</v>
      </c>
      <c r="L46" s="283">
        <f>SUM(L34:L45)</f>
        <v>0</v>
      </c>
      <c r="M46" s="283">
        <f>SUM(M34:M45)</f>
        <v>0</v>
      </c>
      <c r="N46" s="130" t="str">
        <f t="shared" si="3"/>
        <v>-</v>
      </c>
      <c r="O46" s="128" t="str">
        <f t="shared" si="4"/>
        <v>-</v>
      </c>
      <c r="P46" s="369">
        <v>4.0599999999999996</v>
      </c>
      <c r="Q46" s="369">
        <v>4.05</v>
      </c>
      <c r="R46" s="131" t="str">
        <f t="shared" si="5"/>
        <v/>
      </c>
      <c r="S46" s="295">
        <f>SUM(S34:S45)</f>
        <v>0</v>
      </c>
      <c r="T46" s="283">
        <f>SUM(T34:T45)</f>
        <v>0</v>
      </c>
      <c r="U46" s="283">
        <f>SUM(U34:U45)</f>
        <v>0</v>
      </c>
      <c r="V46" s="130" t="str">
        <f t="shared" si="6"/>
        <v>-</v>
      </c>
      <c r="W46" s="128" t="str">
        <f t="shared" si="7"/>
        <v>-</v>
      </c>
      <c r="X46" s="369">
        <v>7.84</v>
      </c>
      <c r="Y46" s="369">
        <v>4.04</v>
      </c>
      <c r="Z46" s="131" t="str">
        <f t="shared" si="8"/>
        <v/>
      </c>
      <c r="AA46" s="24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2.75" customHeight="1" thickTop="1" x14ac:dyDescent="0.2">
      <c r="A47" s="427">
        <v>2008</v>
      </c>
      <c r="B47" s="75" t="s">
        <v>21</v>
      </c>
      <c r="C47" s="264"/>
      <c r="D47" s="265"/>
      <c r="E47" s="265"/>
      <c r="F47" s="77" t="str">
        <f t="shared" si="0"/>
        <v>-</v>
      </c>
      <c r="G47" s="77" t="str">
        <f t="shared" si="1"/>
        <v>-</v>
      </c>
      <c r="H47" s="369">
        <v>10.96</v>
      </c>
      <c r="I47" s="369">
        <v>10.59</v>
      </c>
      <c r="J47" s="132" t="str">
        <f t="shared" ref="J47:J57" si="9">IF(C47=0,"",(((G47*0.001)+2.58*(SQRT(G47*0.001/C47))))*1000)</f>
        <v/>
      </c>
      <c r="K47" s="287"/>
      <c r="L47" s="265"/>
      <c r="M47" s="265"/>
      <c r="N47" s="76" t="str">
        <f t="shared" si="3"/>
        <v>-</v>
      </c>
      <c r="O47" s="77" t="str">
        <f t="shared" si="4"/>
        <v>-</v>
      </c>
      <c r="P47" s="369">
        <v>4.0599999999999996</v>
      </c>
      <c r="Q47" s="369">
        <v>4.05</v>
      </c>
      <c r="R47" s="133" t="str">
        <f t="shared" si="5"/>
        <v/>
      </c>
      <c r="S47" s="287"/>
      <c r="T47" s="265"/>
      <c r="U47" s="265"/>
      <c r="V47" s="76" t="str">
        <f t="shared" si="6"/>
        <v>-</v>
      </c>
      <c r="W47" s="77" t="str">
        <f t="shared" si="7"/>
        <v>-</v>
      </c>
      <c r="X47" s="369">
        <v>7.84</v>
      </c>
      <c r="Y47" s="369">
        <v>4.04</v>
      </c>
      <c r="Z47" s="133" t="str">
        <f t="shared" si="8"/>
        <v/>
      </c>
      <c r="AA47" s="23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x14ac:dyDescent="0.2">
      <c r="A48" s="428"/>
      <c r="B48" s="56" t="s">
        <v>22</v>
      </c>
      <c r="C48" s="266"/>
      <c r="D48" s="267"/>
      <c r="E48" s="267"/>
      <c r="F48" s="7" t="str">
        <f t="shared" si="0"/>
        <v>-</v>
      </c>
      <c r="G48" s="7" t="str">
        <f t="shared" si="1"/>
        <v>-</v>
      </c>
      <c r="H48" s="369">
        <v>10.96</v>
      </c>
      <c r="I48" s="369">
        <v>10.59</v>
      </c>
      <c r="J48" s="9" t="str">
        <f t="shared" si="9"/>
        <v/>
      </c>
      <c r="K48" s="288"/>
      <c r="L48" s="267"/>
      <c r="M48" s="267"/>
      <c r="N48" s="8" t="str">
        <f t="shared" si="3"/>
        <v>-</v>
      </c>
      <c r="O48" s="7" t="str">
        <f t="shared" si="4"/>
        <v>-</v>
      </c>
      <c r="P48" s="369">
        <v>4.0599999999999996</v>
      </c>
      <c r="Q48" s="369">
        <v>4.05</v>
      </c>
      <c r="R48" s="10" t="str">
        <f t="shared" si="5"/>
        <v/>
      </c>
      <c r="S48" s="288"/>
      <c r="T48" s="267"/>
      <c r="U48" s="267"/>
      <c r="V48" s="8" t="str">
        <f t="shared" si="6"/>
        <v>-</v>
      </c>
      <c r="W48" s="7" t="str">
        <f t="shared" si="7"/>
        <v>-</v>
      </c>
      <c r="X48" s="369">
        <v>7.84</v>
      </c>
      <c r="Y48" s="369">
        <v>4.04</v>
      </c>
      <c r="Z48" s="10" t="str">
        <f t="shared" si="8"/>
        <v/>
      </c>
      <c r="AA48" s="23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x14ac:dyDescent="0.2">
      <c r="A49" s="428"/>
      <c r="B49" s="56" t="s">
        <v>23</v>
      </c>
      <c r="C49" s="266"/>
      <c r="D49" s="267"/>
      <c r="E49" s="267"/>
      <c r="F49" s="7" t="str">
        <f t="shared" si="0"/>
        <v>-</v>
      </c>
      <c r="G49" s="7" t="str">
        <f t="shared" si="1"/>
        <v>-</v>
      </c>
      <c r="H49" s="369">
        <v>10.96</v>
      </c>
      <c r="I49" s="369">
        <v>10.59</v>
      </c>
      <c r="J49" s="9" t="str">
        <f t="shared" si="9"/>
        <v/>
      </c>
      <c r="K49" s="288"/>
      <c r="L49" s="267"/>
      <c r="M49" s="267"/>
      <c r="N49" s="8" t="str">
        <f t="shared" si="3"/>
        <v>-</v>
      </c>
      <c r="O49" s="7" t="str">
        <f t="shared" si="4"/>
        <v>-</v>
      </c>
      <c r="P49" s="369">
        <v>4.0599999999999996</v>
      </c>
      <c r="Q49" s="369">
        <v>4.05</v>
      </c>
      <c r="R49" s="10" t="str">
        <f t="shared" si="5"/>
        <v/>
      </c>
      <c r="S49" s="288"/>
      <c r="T49" s="267"/>
      <c r="U49" s="267"/>
      <c r="V49" s="8" t="str">
        <f t="shared" si="6"/>
        <v>-</v>
      </c>
      <c r="W49" s="7" t="str">
        <f t="shared" si="7"/>
        <v>-</v>
      </c>
      <c r="X49" s="369">
        <v>7.84</v>
      </c>
      <c r="Y49" s="369">
        <v>4.04</v>
      </c>
      <c r="Z49" s="10" t="str">
        <f t="shared" si="8"/>
        <v/>
      </c>
      <c r="AA49" s="23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x14ac:dyDescent="0.2">
      <c r="A50" s="428"/>
      <c r="B50" s="56" t="s">
        <v>24</v>
      </c>
      <c r="C50" s="266"/>
      <c r="D50" s="267"/>
      <c r="E50" s="267"/>
      <c r="F50" s="7" t="str">
        <f t="shared" si="0"/>
        <v>-</v>
      </c>
      <c r="G50" s="7" t="str">
        <f t="shared" si="1"/>
        <v>-</v>
      </c>
      <c r="H50" s="369">
        <v>10.96</v>
      </c>
      <c r="I50" s="369">
        <v>10.59</v>
      </c>
      <c r="J50" s="9" t="str">
        <f t="shared" si="9"/>
        <v/>
      </c>
      <c r="K50" s="288"/>
      <c r="L50" s="267"/>
      <c r="M50" s="267"/>
      <c r="N50" s="8" t="str">
        <f t="shared" si="3"/>
        <v>-</v>
      </c>
      <c r="O50" s="7" t="str">
        <f t="shared" si="4"/>
        <v>-</v>
      </c>
      <c r="P50" s="369">
        <v>4.0599999999999996</v>
      </c>
      <c r="Q50" s="369">
        <v>4.05</v>
      </c>
      <c r="R50" s="10" t="str">
        <f t="shared" si="5"/>
        <v/>
      </c>
      <c r="S50" s="288"/>
      <c r="T50" s="267"/>
      <c r="U50" s="267"/>
      <c r="V50" s="8" t="str">
        <f t="shared" si="6"/>
        <v>-</v>
      </c>
      <c r="W50" s="7" t="str">
        <f t="shared" si="7"/>
        <v>-</v>
      </c>
      <c r="X50" s="369">
        <v>7.84</v>
      </c>
      <c r="Y50" s="369">
        <v>4.04</v>
      </c>
      <c r="Z50" s="10" t="str">
        <f t="shared" si="8"/>
        <v/>
      </c>
      <c r="AA50" s="23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x14ac:dyDescent="0.2">
      <c r="A51" s="428"/>
      <c r="B51" s="56" t="s">
        <v>25</v>
      </c>
      <c r="C51" s="266"/>
      <c r="D51" s="267"/>
      <c r="E51" s="267"/>
      <c r="F51" s="7" t="str">
        <f t="shared" si="0"/>
        <v>-</v>
      </c>
      <c r="G51" s="7" t="str">
        <f t="shared" si="1"/>
        <v>-</v>
      </c>
      <c r="H51" s="369">
        <v>10.96</v>
      </c>
      <c r="I51" s="369">
        <v>10.59</v>
      </c>
      <c r="J51" s="9" t="str">
        <f t="shared" si="9"/>
        <v/>
      </c>
      <c r="K51" s="288"/>
      <c r="L51" s="267"/>
      <c r="M51" s="267"/>
      <c r="N51" s="8" t="str">
        <f t="shared" si="3"/>
        <v>-</v>
      </c>
      <c r="O51" s="7" t="str">
        <f t="shared" si="4"/>
        <v>-</v>
      </c>
      <c r="P51" s="369">
        <v>4.0599999999999996</v>
      </c>
      <c r="Q51" s="369">
        <v>4.05</v>
      </c>
      <c r="R51" s="10" t="str">
        <f t="shared" si="5"/>
        <v/>
      </c>
      <c r="S51" s="288"/>
      <c r="T51" s="267"/>
      <c r="U51" s="267"/>
      <c r="V51" s="8" t="str">
        <f t="shared" si="6"/>
        <v>-</v>
      </c>
      <c r="W51" s="7" t="str">
        <f t="shared" si="7"/>
        <v>-</v>
      </c>
      <c r="X51" s="369">
        <v>7.84</v>
      </c>
      <c r="Y51" s="369">
        <v>4.04</v>
      </c>
      <c r="Z51" s="10" t="str">
        <f t="shared" si="8"/>
        <v/>
      </c>
      <c r="AA51" s="23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x14ac:dyDescent="0.2">
      <c r="A52" s="428"/>
      <c r="B52" s="56" t="s">
        <v>26</v>
      </c>
      <c r="C52" s="266"/>
      <c r="D52" s="267"/>
      <c r="E52" s="267"/>
      <c r="F52" s="7" t="str">
        <f t="shared" si="0"/>
        <v>-</v>
      </c>
      <c r="G52" s="7" t="str">
        <f t="shared" si="1"/>
        <v>-</v>
      </c>
      <c r="H52" s="369">
        <v>10.96</v>
      </c>
      <c r="I52" s="369">
        <v>10.59</v>
      </c>
      <c r="J52" s="9" t="str">
        <f t="shared" si="9"/>
        <v/>
      </c>
      <c r="K52" s="288"/>
      <c r="L52" s="267"/>
      <c r="M52" s="267"/>
      <c r="N52" s="8" t="str">
        <f t="shared" si="3"/>
        <v>-</v>
      </c>
      <c r="O52" s="7" t="str">
        <f t="shared" si="4"/>
        <v>-</v>
      </c>
      <c r="P52" s="369">
        <v>4.0599999999999996</v>
      </c>
      <c r="Q52" s="369">
        <v>4.05</v>
      </c>
      <c r="R52" s="10" t="str">
        <f t="shared" si="5"/>
        <v/>
      </c>
      <c r="S52" s="288"/>
      <c r="T52" s="267"/>
      <c r="U52" s="267"/>
      <c r="V52" s="8" t="str">
        <f t="shared" si="6"/>
        <v>-</v>
      </c>
      <c r="W52" s="7" t="str">
        <f t="shared" si="7"/>
        <v>-</v>
      </c>
      <c r="X52" s="369">
        <v>7.84</v>
      </c>
      <c r="Y52" s="369">
        <v>4.04</v>
      </c>
      <c r="Z52" s="10" t="str">
        <f t="shared" si="8"/>
        <v/>
      </c>
      <c r="AA52" s="23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x14ac:dyDescent="0.2">
      <c r="A53" s="428"/>
      <c r="B53" s="56" t="s">
        <v>27</v>
      </c>
      <c r="C53" s="266"/>
      <c r="D53" s="267"/>
      <c r="E53" s="267"/>
      <c r="F53" s="7" t="str">
        <f t="shared" si="0"/>
        <v>-</v>
      </c>
      <c r="G53" s="7" t="str">
        <f t="shared" si="1"/>
        <v>-</v>
      </c>
      <c r="H53" s="369">
        <v>10.96</v>
      </c>
      <c r="I53" s="369">
        <v>10.59</v>
      </c>
      <c r="J53" s="9" t="str">
        <f t="shared" si="9"/>
        <v/>
      </c>
      <c r="K53" s="288"/>
      <c r="L53" s="267"/>
      <c r="M53" s="267"/>
      <c r="N53" s="8" t="str">
        <f t="shared" si="3"/>
        <v>-</v>
      </c>
      <c r="O53" s="7" t="str">
        <f t="shared" si="4"/>
        <v>-</v>
      </c>
      <c r="P53" s="369">
        <v>4.0599999999999996</v>
      </c>
      <c r="Q53" s="369">
        <v>4.05</v>
      </c>
      <c r="R53" s="10" t="str">
        <f t="shared" si="5"/>
        <v/>
      </c>
      <c r="S53" s="288"/>
      <c r="T53" s="267"/>
      <c r="U53" s="267"/>
      <c r="V53" s="8" t="str">
        <f t="shared" si="6"/>
        <v>-</v>
      </c>
      <c r="W53" s="7" t="str">
        <f t="shared" si="7"/>
        <v>-</v>
      </c>
      <c r="X53" s="369">
        <v>7.84</v>
      </c>
      <c r="Y53" s="369">
        <v>4.04</v>
      </c>
      <c r="Z53" s="10" t="str">
        <f t="shared" si="8"/>
        <v/>
      </c>
      <c r="AA53" s="2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x14ac:dyDescent="0.2">
      <c r="A54" s="428"/>
      <c r="B54" s="56" t="s">
        <v>28</v>
      </c>
      <c r="C54" s="266"/>
      <c r="D54" s="267"/>
      <c r="E54" s="267"/>
      <c r="F54" s="7" t="str">
        <f t="shared" si="0"/>
        <v>-</v>
      </c>
      <c r="G54" s="7" t="str">
        <f t="shared" si="1"/>
        <v>-</v>
      </c>
      <c r="H54" s="369">
        <v>10.96</v>
      </c>
      <c r="I54" s="369">
        <v>10.59</v>
      </c>
      <c r="J54" s="9" t="str">
        <f t="shared" si="9"/>
        <v/>
      </c>
      <c r="K54" s="288"/>
      <c r="L54" s="267"/>
      <c r="M54" s="267"/>
      <c r="N54" s="8" t="str">
        <f t="shared" si="3"/>
        <v>-</v>
      </c>
      <c r="O54" s="7" t="str">
        <f t="shared" si="4"/>
        <v>-</v>
      </c>
      <c r="P54" s="369">
        <v>4.0599999999999996</v>
      </c>
      <c r="Q54" s="369">
        <v>4.05</v>
      </c>
      <c r="R54" s="10" t="str">
        <f t="shared" si="5"/>
        <v/>
      </c>
      <c r="S54" s="288"/>
      <c r="T54" s="267"/>
      <c r="U54" s="267"/>
      <c r="V54" s="8" t="str">
        <f t="shared" si="6"/>
        <v>-</v>
      </c>
      <c r="W54" s="7" t="str">
        <f t="shared" si="7"/>
        <v>-</v>
      </c>
      <c r="X54" s="369">
        <v>7.84</v>
      </c>
      <c r="Y54" s="369">
        <v>4.04</v>
      </c>
      <c r="Z54" s="10" t="str">
        <f t="shared" si="8"/>
        <v/>
      </c>
      <c r="AA54" s="23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x14ac:dyDescent="0.2">
      <c r="A55" s="428"/>
      <c r="B55" s="56" t="s">
        <v>29</v>
      </c>
      <c r="C55" s="266"/>
      <c r="D55" s="267"/>
      <c r="E55" s="267"/>
      <c r="F55" s="7" t="str">
        <f t="shared" si="0"/>
        <v>-</v>
      </c>
      <c r="G55" s="7" t="str">
        <f t="shared" si="1"/>
        <v>-</v>
      </c>
      <c r="H55" s="369">
        <v>10.96</v>
      </c>
      <c r="I55" s="369">
        <v>10.59</v>
      </c>
      <c r="J55" s="9" t="str">
        <f t="shared" si="9"/>
        <v/>
      </c>
      <c r="K55" s="288"/>
      <c r="L55" s="267"/>
      <c r="M55" s="267"/>
      <c r="N55" s="8" t="str">
        <f t="shared" si="3"/>
        <v>-</v>
      </c>
      <c r="O55" s="7" t="str">
        <f t="shared" si="4"/>
        <v>-</v>
      </c>
      <c r="P55" s="369">
        <v>4.0599999999999996</v>
      </c>
      <c r="Q55" s="369">
        <v>4.05</v>
      </c>
      <c r="R55" s="10" t="str">
        <f t="shared" si="5"/>
        <v/>
      </c>
      <c r="S55" s="288"/>
      <c r="T55" s="267"/>
      <c r="U55" s="267"/>
      <c r="V55" s="8" t="str">
        <f t="shared" si="6"/>
        <v>-</v>
      </c>
      <c r="W55" s="7" t="str">
        <f t="shared" si="7"/>
        <v>-</v>
      </c>
      <c r="X55" s="369">
        <v>7.84</v>
      </c>
      <c r="Y55" s="369">
        <v>4.04</v>
      </c>
      <c r="Z55" s="10" t="str">
        <f t="shared" si="8"/>
        <v/>
      </c>
      <c r="AA55" s="23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2">
      <c r="A56" s="428"/>
      <c r="B56" s="56" t="s">
        <v>30</v>
      </c>
      <c r="C56" s="266"/>
      <c r="D56" s="267"/>
      <c r="E56" s="267"/>
      <c r="F56" s="7" t="str">
        <f t="shared" si="0"/>
        <v>-</v>
      </c>
      <c r="G56" s="7" t="str">
        <f t="shared" si="1"/>
        <v>-</v>
      </c>
      <c r="H56" s="369">
        <v>10.96</v>
      </c>
      <c r="I56" s="369">
        <v>10.59</v>
      </c>
      <c r="J56" s="9" t="str">
        <f t="shared" si="9"/>
        <v/>
      </c>
      <c r="K56" s="288"/>
      <c r="L56" s="267"/>
      <c r="M56" s="267"/>
      <c r="N56" s="8" t="str">
        <f t="shared" si="3"/>
        <v>-</v>
      </c>
      <c r="O56" s="7" t="str">
        <f t="shared" si="4"/>
        <v>-</v>
      </c>
      <c r="P56" s="369">
        <v>4.0599999999999996</v>
      </c>
      <c r="Q56" s="369">
        <v>4.05</v>
      </c>
      <c r="R56" s="10" t="str">
        <f t="shared" si="5"/>
        <v/>
      </c>
      <c r="S56" s="288"/>
      <c r="T56" s="267"/>
      <c r="U56" s="267"/>
      <c r="V56" s="8" t="str">
        <f t="shared" si="6"/>
        <v>-</v>
      </c>
      <c r="W56" s="7" t="str">
        <f t="shared" si="7"/>
        <v>-</v>
      </c>
      <c r="X56" s="369">
        <v>7.84</v>
      </c>
      <c r="Y56" s="369">
        <v>4.04</v>
      </c>
      <c r="Z56" s="10" t="str">
        <f t="shared" si="8"/>
        <v/>
      </c>
      <c r="AA56" s="23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2">
      <c r="A57" s="428"/>
      <c r="B57" s="56" t="s">
        <v>31</v>
      </c>
      <c r="C57" s="266"/>
      <c r="D57" s="267"/>
      <c r="E57" s="267"/>
      <c r="F57" s="7" t="str">
        <f t="shared" si="0"/>
        <v>-</v>
      </c>
      <c r="G57" s="7" t="str">
        <f t="shared" si="1"/>
        <v>-</v>
      </c>
      <c r="H57" s="369">
        <v>10.96</v>
      </c>
      <c r="I57" s="369">
        <v>10.59</v>
      </c>
      <c r="J57" s="9" t="str">
        <f t="shared" si="9"/>
        <v/>
      </c>
      <c r="K57" s="288"/>
      <c r="L57" s="267"/>
      <c r="M57" s="267"/>
      <c r="N57" s="8" t="str">
        <f t="shared" si="3"/>
        <v>-</v>
      </c>
      <c r="O57" s="7" t="str">
        <f t="shared" si="4"/>
        <v>-</v>
      </c>
      <c r="P57" s="369">
        <v>4.0599999999999996</v>
      </c>
      <c r="Q57" s="369">
        <v>4.05</v>
      </c>
      <c r="R57" s="10" t="str">
        <f t="shared" si="5"/>
        <v/>
      </c>
      <c r="S57" s="288"/>
      <c r="T57" s="267"/>
      <c r="U57" s="267"/>
      <c r="V57" s="8" t="str">
        <f t="shared" si="6"/>
        <v>-</v>
      </c>
      <c r="W57" s="7" t="str">
        <f t="shared" si="7"/>
        <v>-</v>
      </c>
      <c r="X57" s="369">
        <v>7.84</v>
      </c>
      <c r="Y57" s="369">
        <v>4.04</v>
      </c>
      <c r="Z57" s="10" t="str">
        <f t="shared" si="8"/>
        <v/>
      </c>
      <c r="AA57" s="23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ht="13.5" thickBot="1" x14ac:dyDescent="0.25">
      <c r="A58" s="429"/>
      <c r="B58" s="57" t="s">
        <v>32</v>
      </c>
      <c r="C58" s="339"/>
      <c r="D58" s="340"/>
      <c r="E58" s="340"/>
      <c r="F58" s="81" t="str">
        <f t="shared" si="0"/>
        <v>-</v>
      </c>
      <c r="G58" s="81" t="str">
        <f t="shared" si="1"/>
        <v>-</v>
      </c>
      <c r="H58" s="369">
        <v>10.96</v>
      </c>
      <c r="I58" s="369">
        <v>10.59</v>
      </c>
      <c r="J58" s="134" t="str">
        <f>IF(C58=0,"",(((G58*0.001)+2.58*(SQRT(G58*0.001/C58))))*1000)</f>
        <v/>
      </c>
      <c r="K58" s="341"/>
      <c r="L58" s="340"/>
      <c r="M58" s="340"/>
      <c r="N58" s="31" t="str">
        <f t="shared" si="3"/>
        <v>-</v>
      </c>
      <c r="O58" s="81" t="str">
        <f t="shared" si="4"/>
        <v>-</v>
      </c>
      <c r="P58" s="369">
        <v>4.0599999999999996</v>
      </c>
      <c r="Q58" s="369">
        <v>4.05</v>
      </c>
      <c r="R58" s="135" t="str">
        <f t="shared" si="5"/>
        <v/>
      </c>
      <c r="S58" s="341"/>
      <c r="T58" s="340"/>
      <c r="U58" s="340"/>
      <c r="V58" s="31" t="str">
        <f t="shared" si="6"/>
        <v>-</v>
      </c>
      <c r="W58" s="81" t="str">
        <f t="shared" si="7"/>
        <v>-</v>
      </c>
      <c r="X58" s="369">
        <v>7.84</v>
      </c>
      <c r="Y58" s="369">
        <v>4.04</v>
      </c>
      <c r="Z58" s="135" t="str">
        <f t="shared" si="8"/>
        <v/>
      </c>
      <c r="AA58" s="23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283">
        <f>SUM(E47:E58)</f>
        <v>0</v>
      </c>
      <c r="F59" s="128" t="str">
        <f t="shared" si="0"/>
        <v>-</v>
      </c>
      <c r="G59" s="128" t="str">
        <f t="shared" si="1"/>
        <v>-</v>
      </c>
      <c r="H59" s="369">
        <v>10.96</v>
      </c>
      <c r="I59" s="369">
        <v>10.59</v>
      </c>
      <c r="J59" s="129" t="str">
        <f>IF(C59=0,"",(((G59*0.001)+2.58*(SQRT(G59*0.001/C59))))*1000)</f>
        <v/>
      </c>
      <c r="K59" s="295">
        <f>SUM(K47:K58)</f>
        <v>0</v>
      </c>
      <c r="L59" s="283">
        <f>SUM(L47:L58)</f>
        <v>0</v>
      </c>
      <c r="M59" s="283">
        <f>SUM(M47:M58)</f>
        <v>0</v>
      </c>
      <c r="N59" s="130" t="str">
        <f t="shared" si="3"/>
        <v>-</v>
      </c>
      <c r="O59" s="128" t="str">
        <f t="shared" si="4"/>
        <v>-</v>
      </c>
      <c r="P59" s="369">
        <v>4.0599999999999996</v>
      </c>
      <c r="Q59" s="369">
        <v>4.05</v>
      </c>
      <c r="R59" s="131" t="str">
        <f t="shared" si="5"/>
        <v/>
      </c>
      <c r="S59" s="295">
        <f>SUM(S47:S58)</f>
        <v>0</v>
      </c>
      <c r="T59" s="283">
        <f>SUM(T47:T58)</f>
        <v>0</v>
      </c>
      <c r="U59" s="283">
        <f>SUM(U47:U58)</f>
        <v>0</v>
      </c>
      <c r="V59" s="130" t="str">
        <f t="shared" si="6"/>
        <v>-</v>
      </c>
      <c r="W59" s="128" t="str">
        <f t="shared" si="7"/>
        <v>-</v>
      </c>
      <c r="X59" s="369">
        <v>7.84</v>
      </c>
      <c r="Y59" s="369">
        <v>4.04</v>
      </c>
      <c r="Z59" s="131" t="str">
        <f>IF(S59=0,"",(((W59*0.001)+2.58*(SQRT(W59*0.001/S59))))*1000)</f>
        <v/>
      </c>
      <c r="AA59" s="2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ht="12.75" customHeight="1" thickTop="1" x14ac:dyDescent="0.2">
      <c r="A60" s="427">
        <v>2009</v>
      </c>
      <c r="B60" s="75" t="s">
        <v>21</v>
      </c>
      <c r="C60" s="264"/>
      <c r="D60" s="265"/>
      <c r="E60" s="265"/>
      <c r="F60" s="77" t="str">
        <f t="shared" si="0"/>
        <v>-</v>
      </c>
      <c r="G60" s="77" t="str">
        <f t="shared" si="1"/>
        <v>-</v>
      </c>
      <c r="H60" s="369">
        <v>10.96</v>
      </c>
      <c r="I60" s="369">
        <v>10.59</v>
      </c>
      <c r="J60" s="132" t="str">
        <f>IF(C60=0,"",(((G60*0.001)+2.58*(SQRT(G60*0.001/C60))))*1000)</f>
        <v/>
      </c>
      <c r="K60" s="287"/>
      <c r="L60" s="265"/>
      <c r="M60" s="265"/>
      <c r="N60" s="76" t="str">
        <f t="shared" si="3"/>
        <v>-</v>
      </c>
      <c r="O60" s="77" t="str">
        <f t="shared" si="4"/>
        <v>-</v>
      </c>
      <c r="P60" s="369">
        <v>4.0599999999999996</v>
      </c>
      <c r="Q60" s="369">
        <v>4.05</v>
      </c>
      <c r="R60" s="133" t="str">
        <f>IF(K60=0,"",(((O60*0.001)+2.58*(SQRT(O60*0.001/K60))))*1000)</f>
        <v/>
      </c>
      <c r="S60" s="287"/>
      <c r="T60" s="265"/>
      <c r="U60" s="265"/>
      <c r="V60" s="76" t="str">
        <f t="shared" si="6"/>
        <v>-</v>
      </c>
      <c r="W60" s="77" t="str">
        <f t="shared" si="7"/>
        <v>-</v>
      </c>
      <c r="X60" s="369">
        <v>7.84</v>
      </c>
      <c r="Y60" s="369">
        <v>4.04</v>
      </c>
      <c r="Z60" s="133" t="str">
        <f>IF(S60=0,"",(((W60*0.001)+2.58*(SQRT(W60*0.001/S60))))*1000)</f>
        <v/>
      </c>
      <c r="AA60" s="23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2">
      <c r="A61" s="428"/>
      <c r="B61" s="56" t="s">
        <v>22</v>
      </c>
      <c r="C61" s="266"/>
      <c r="D61" s="267"/>
      <c r="E61" s="267"/>
      <c r="F61" s="7" t="str">
        <f t="shared" si="0"/>
        <v>-</v>
      </c>
      <c r="G61" s="7" t="str">
        <f t="shared" si="1"/>
        <v>-</v>
      </c>
      <c r="H61" s="369">
        <v>10.96</v>
      </c>
      <c r="I61" s="369">
        <v>10.59</v>
      </c>
      <c r="J61" s="9" t="str">
        <f t="shared" ref="J61:J72" si="10">IF(C61=0,"",(((G61*0.001)+2.58*(SQRT(G61*0.001/C61))))*1000)</f>
        <v/>
      </c>
      <c r="K61" s="288"/>
      <c r="L61" s="267"/>
      <c r="M61" s="267"/>
      <c r="N61" s="8" t="str">
        <f t="shared" si="3"/>
        <v>-</v>
      </c>
      <c r="O61" s="7" t="str">
        <f t="shared" si="4"/>
        <v>-</v>
      </c>
      <c r="P61" s="369">
        <v>4.0599999999999996</v>
      </c>
      <c r="Q61" s="369">
        <v>4.05</v>
      </c>
      <c r="R61" s="10" t="str">
        <f t="shared" ref="R61:R72" si="11">IF(K61=0,"",(((O61*0.001)+2.58*(SQRT(O61*0.001/K61))))*1000)</f>
        <v/>
      </c>
      <c r="S61" s="288"/>
      <c r="T61" s="267"/>
      <c r="U61" s="267"/>
      <c r="V61" s="8" t="str">
        <f t="shared" si="6"/>
        <v>-</v>
      </c>
      <c r="W61" s="7" t="str">
        <f t="shared" si="7"/>
        <v>-</v>
      </c>
      <c r="X61" s="369">
        <v>7.84</v>
      </c>
      <c r="Y61" s="369">
        <v>4.04</v>
      </c>
      <c r="Z61" s="10" t="str">
        <f t="shared" ref="Z61:Z71" si="12">IF(S61=0,"",(((W61*0.001)+2.58*(SQRT(W61*0.001/S61))))*1000)</f>
        <v/>
      </c>
      <c r="AA61" s="23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2">
      <c r="A62" s="428"/>
      <c r="B62" s="56" t="s">
        <v>23</v>
      </c>
      <c r="C62" s="266"/>
      <c r="D62" s="267"/>
      <c r="E62" s="267"/>
      <c r="F62" s="7" t="str">
        <f t="shared" si="0"/>
        <v>-</v>
      </c>
      <c r="G62" s="7" t="str">
        <f t="shared" si="1"/>
        <v>-</v>
      </c>
      <c r="H62" s="369">
        <v>10.96</v>
      </c>
      <c r="I62" s="369">
        <v>10.59</v>
      </c>
      <c r="J62" s="9" t="str">
        <f t="shared" si="10"/>
        <v/>
      </c>
      <c r="K62" s="288"/>
      <c r="L62" s="267"/>
      <c r="M62" s="267"/>
      <c r="N62" s="8" t="str">
        <f t="shared" si="3"/>
        <v>-</v>
      </c>
      <c r="O62" s="7" t="str">
        <f t="shared" si="4"/>
        <v>-</v>
      </c>
      <c r="P62" s="369">
        <v>4.0599999999999996</v>
      </c>
      <c r="Q62" s="369">
        <v>4.05</v>
      </c>
      <c r="R62" s="10" t="str">
        <f t="shared" si="11"/>
        <v/>
      </c>
      <c r="S62" s="288"/>
      <c r="T62" s="267"/>
      <c r="U62" s="267"/>
      <c r="V62" s="8" t="str">
        <f t="shared" si="6"/>
        <v>-</v>
      </c>
      <c r="W62" s="7" t="str">
        <f t="shared" si="7"/>
        <v>-</v>
      </c>
      <c r="X62" s="369">
        <v>7.84</v>
      </c>
      <c r="Y62" s="369">
        <v>4.04</v>
      </c>
      <c r="Z62" s="10" t="str">
        <f t="shared" si="12"/>
        <v/>
      </c>
      <c r="AA62" s="23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2">
      <c r="A63" s="428"/>
      <c r="B63" s="56" t="s">
        <v>24</v>
      </c>
      <c r="C63" s="266"/>
      <c r="D63" s="267"/>
      <c r="E63" s="267"/>
      <c r="F63" s="7" t="str">
        <f t="shared" si="0"/>
        <v>-</v>
      </c>
      <c r="G63" s="7" t="str">
        <f t="shared" si="1"/>
        <v>-</v>
      </c>
      <c r="H63" s="369">
        <v>10.96</v>
      </c>
      <c r="I63" s="369">
        <v>10.59</v>
      </c>
      <c r="J63" s="9" t="str">
        <f t="shared" si="10"/>
        <v/>
      </c>
      <c r="K63" s="288"/>
      <c r="L63" s="267"/>
      <c r="M63" s="267"/>
      <c r="N63" s="8" t="str">
        <f t="shared" si="3"/>
        <v>-</v>
      </c>
      <c r="O63" s="7" t="str">
        <f t="shared" si="4"/>
        <v>-</v>
      </c>
      <c r="P63" s="369">
        <v>4.0599999999999996</v>
      </c>
      <c r="Q63" s="369">
        <v>4.05</v>
      </c>
      <c r="R63" s="10" t="str">
        <f t="shared" si="11"/>
        <v/>
      </c>
      <c r="S63" s="288"/>
      <c r="T63" s="267"/>
      <c r="U63" s="267"/>
      <c r="V63" s="8" t="str">
        <f t="shared" si="6"/>
        <v>-</v>
      </c>
      <c r="W63" s="7" t="str">
        <f t="shared" si="7"/>
        <v>-</v>
      </c>
      <c r="X63" s="369">
        <v>7.84</v>
      </c>
      <c r="Y63" s="369">
        <v>4.04</v>
      </c>
      <c r="Z63" s="10" t="str">
        <f t="shared" si="12"/>
        <v/>
      </c>
      <c r="AA63" s="23"/>
      <c r="AB63" s="11"/>
      <c r="AC63" s="11"/>
      <c r="AD63" s="11" t="s">
        <v>52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2">
      <c r="A64" s="428"/>
      <c r="B64" s="56" t="s">
        <v>25</v>
      </c>
      <c r="C64" s="266"/>
      <c r="D64" s="267"/>
      <c r="E64" s="267"/>
      <c r="F64" s="7" t="str">
        <f t="shared" si="0"/>
        <v>-</v>
      </c>
      <c r="G64" s="7" t="str">
        <f t="shared" si="1"/>
        <v>-</v>
      </c>
      <c r="H64" s="369">
        <v>10.96</v>
      </c>
      <c r="I64" s="369">
        <v>10.59</v>
      </c>
      <c r="J64" s="9" t="str">
        <f t="shared" si="10"/>
        <v/>
      </c>
      <c r="K64" s="288"/>
      <c r="L64" s="267"/>
      <c r="M64" s="267"/>
      <c r="N64" s="8" t="str">
        <f t="shared" si="3"/>
        <v>-</v>
      </c>
      <c r="O64" s="7" t="str">
        <f t="shared" si="4"/>
        <v>-</v>
      </c>
      <c r="P64" s="369">
        <v>4.0599999999999996</v>
      </c>
      <c r="Q64" s="369">
        <v>4.05</v>
      </c>
      <c r="R64" s="10" t="str">
        <f t="shared" si="11"/>
        <v/>
      </c>
      <c r="S64" s="288"/>
      <c r="T64" s="267"/>
      <c r="U64" s="267"/>
      <c r="V64" s="8" t="str">
        <f t="shared" si="6"/>
        <v>-</v>
      </c>
      <c r="W64" s="7" t="str">
        <f t="shared" si="7"/>
        <v>-</v>
      </c>
      <c r="X64" s="369">
        <v>7.84</v>
      </c>
      <c r="Y64" s="369">
        <v>4.04</v>
      </c>
      <c r="Z64" s="10" t="str">
        <f t="shared" si="12"/>
        <v/>
      </c>
      <c r="AA64" s="23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2">
      <c r="A65" s="428"/>
      <c r="B65" s="56" t="s">
        <v>26</v>
      </c>
      <c r="C65" s="266"/>
      <c r="D65" s="267"/>
      <c r="E65" s="267"/>
      <c r="F65" s="7" t="str">
        <f t="shared" si="0"/>
        <v>-</v>
      </c>
      <c r="G65" s="7" t="str">
        <f t="shared" si="1"/>
        <v>-</v>
      </c>
      <c r="H65" s="369">
        <v>10.96</v>
      </c>
      <c r="I65" s="369">
        <v>10.59</v>
      </c>
      <c r="J65" s="9" t="str">
        <f t="shared" si="10"/>
        <v/>
      </c>
      <c r="K65" s="288"/>
      <c r="L65" s="267"/>
      <c r="M65" s="267"/>
      <c r="N65" s="8" t="str">
        <f t="shared" si="3"/>
        <v>-</v>
      </c>
      <c r="O65" s="7" t="str">
        <f t="shared" si="4"/>
        <v>-</v>
      </c>
      <c r="P65" s="369">
        <v>4.0599999999999996</v>
      </c>
      <c r="Q65" s="369">
        <v>4.05</v>
      </c>
      <c r="R65" s="10" t="str">
        <f t="shared" si="11"/>
        <v/>
      </c>
      <c r="S65" s="288"/>
      <c r="T65" s="267"/>
      <c r="U65" s="267"/>
      <c r="V65" s="8" t="str">
        <f t="shared" si="6"/>
        <v>-</v>
      </c>
      <c r="W65" s="7" t="str">
        <f t="shared" si="7"/>
        <v>-</v>
      </c>
      <c r="X65" s="369">
        <v>7.84</v>
      </c>
      <c r="Y65" s="369">
        <v>4.04</v>
      </c>
      <c r="Z65" s="10" t="str">
        <f t="shared" si="12"/>
        <v/>
      </c>
      <c r="AA65" s="23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2">
      <c r="A66" s="428"/>
      <c r="B66" s="56" t="s">
        <v>27</v>
      </c>
      <c r="C66" s="266"/>
      <c r="D66" s="267"/>
      <c r="E66" s="267"/>
      <c r="F66" s="7" t="str">
        <f t="shared" si="0"/>
        <v>-</v>
      </c>
      <c r="G66" s="7" t="str">
        <f t="shared" si="1"/>
        <v>-</v>
      </c>
      <c r="H66" s="369">
        <v>10.96</v>
      </c>
      <c r="I66" s="369">
        <v>10.59</v>
      </c>
      <c r="J66" s="9" t="str">
        <f t="shared" si="10"/>
        <v/>
      </c>
      <c r="K66" s="288"/>
      <c r="L66" s="267"/>
      <c r="M66" s="267"/>
      <c r="N66" s="8" t="str">
        <f t="shared" si="3"/>
        <v>-</v>
      </c>
      <c r="O66" s="7" t="str">
        <f t="shared" si="4"/>
        <v>-</v>
      </c>
      <c r="P66" s="369">
        <v>4.0599999999999996</v>
      </c>
      <c r="Q66" s="369">
        <v>4.05</v>
      </c>
      <c r="R66" s="10" t="str">
        <f t="shared" si="11"/>
        <v/>
      </c>
      <c r="S66" s="288"/>
      <c r="T66" s="267"/>
      <c r="U66" s="267"/>
      <c r="V66" s="8" t="str">
        <f t="shared" si="6"/>
        <v>-</v>
      </c>
      <c r="W66" s="7" t="str">
        <f t="shared" si="7"/>
        <v>-</v>
      </c>
      <c r="X66" s="369">
        <v>7.84</v>
      </c>
      <c r="Y66" s="369">
        <v>4.04</v>
      </c>
      <c r="Z66" s="10" t="str">
        <f t="shared" si="12"/>
        <v/>
      </c>
      <c r="AA66" s="23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2">
      <c r="A67" s="428"/>
      <c r="B67" s="56" t="s">
        <v>28</v>
      </c>
      <c r="C67" s="266"/>
      <c r="D67" s="267"/>
      <c r="E67" s="267"/>
      <c r="F67" s="7" t="str">
        <f t="shared" si="0"/>
        <v>-</v>
      </c>
      <c r="G67" s="7" t="str">
        <f t="shared" si="1"/>
        <v>-</v>
      </c>
      <c r="H67" s="369">
        <v>10.96</v>
      </c>
      <c r="I67" s="369">
        <v>10.59</v>
      </c>
      <c r="J67" s="9" t="str">
        <f t="shared" si="10"/>
        <v/>
      </c>
      <c r="K67" s="288"/>
      <c r="L67" s="267"/>
      <c r="M67" s="267"/>
      <c r="N67" s="8" t="str">
        <f t="shared" si="3"/>
        <v>-</v>
      </c>
      <c r="O67" s="7" t="str">
        <f t="shared" si="4"/>
        <v>-</v>
      </c>
      <c r="P67" s="369">
        <v>4.0599999999999996</v>
      </c>
      <c r="Q67" s="369">
        <v>4.05</v>
      </c>
      <c r="R67" s="10" t="str">
        <f t="shared" si="11"/>
        <v/>
      </c>
      <c r="S67" s="288"/>
      <c r="T67" s="267"/>
      <c r="U67" s="267"/>
      <c r="V67" s="8" t="str">
        <f t="shared" si="6"/>
        <v>-</v>
      </c>
      <c r="W67" s="7" t="str">
        <f t="shared" si="7"/>
        <v>-</v>
      </c>
      <c r="X67" s="369">
        <v>7.84</v>
      </c>
      <c r="Y67" s="369">
        <v>4.04</v>
      </c>
      <c r="Z67" s="10" t="str">
        <f t="shared" si="12"/>
        <v/>
      </c>
      <c r="AA67" s="23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2">
      <c r="A68" s="428"/>
      <c r="B68" s="56" t="s">
        <v>29</v>
      </c>
      <c r="C68" s="266"/>
      <c r="D68" s="267"/>
      <c r="E68" s="267"/>
      <c r="F68" s="7" t="str">
        <f t="shared" si="0"/>
        <v>-</v>
      </c>
      <c r="G68" s="7" t="str">
        <f t="shared" si="1"/>
        <v>-</v>
      </c>
      <c r="H68" s="369">
        <v>10.96</v>
      </c>
      <c r="I68" s="369">
        <v>10.59</v>
      </c>
      <c r="J68" s="9" t="str">
        <f t="shared" si="10"/>
        <v/>
      </c>
      <c r="K68" s="288"/>
      <c r="L68" s="267"/>
      <c r="M68" s="267"/>
      <c r="N68" s="8" t="str">
        <f t="shared" si="3"/>
        <v>-</v>
      </c>
      <c r="O68" s="7" t="str">
        <f t="shared" si="4"/>
        <v>-</v>
      </c>
      <c r="P68" s="369">
        <v>4.0599999999999996</v>
      </c>
      <c r="Q68" s="369">
        <v>4.05</v>
      </c>
      <c r="R68" s="10" t="str">
        <f t="shared" si="11"/>
        <v/>
      </c>
      <c r="S68" s="288"/>
      <c r="T68" s="267"/>
      <c r="U68" s="267"/>
      <c r="V68" s="8" t="str">
        <f t="shared" si="6"/>
        <v>-</v>
      </c>
      <c r="W68" s="7" t="str">
        <f t="shared" si="7"/>
        <v>-</v>
      </c>
      <c r="X68" s="369">
        <v>7.84</v>
      </c>
      <c r="Y68" s="369">
        <v>4.04</v>
      </c>
      <c r="Z68" s="10" t="str">
        <f t="shared" si="12"/>
        <v/>
      </c>
      <c r="AA68" s="23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2">
      <c r="A69" s="428"/>
      <c r="B69" s="56" t="s">
        <v>30</v>
      </c>
      <c r="C69" s="266"/>
      <c r="D69" s="267"/>
      <c r="E69" s="267"/>
      <c r="F69" s="7" t="str">
        <f t="shared" si="0"/>
        <v>-</v>
      </c>
      <c r="G69" s="7" t="str">
        <f t="shared" si="1"/>
        <v>-</v>
      </c>
      <c r="H69" s="369">
        <v>10.96</v>
      </c>
      <c r="I69" s="369">
        <v>10.59</v>
      </c>
      <c r="J69" s="9" t="str">
        <f t="shared" si="10"/>
        <v/>
      </c>
      <c r="K69" s="288"/>
      <c r="L69" s="267"/>
      <c r="M69" s="267"/>
      <c r="N69" s="8" t="str">
        <f t="shared" si="3"/>
        <v>-</v>
      </c>
      <c r="O69" s="7" t="str">
        <f t="shared" si="4"/>
        <v>-</v>
      </c>
      <c r="P69" s="369">
        <v>4.0599999999999996</v>
      </c>
      <c r="Q69" s="369">
        <v>4.05</v>
      </c>
      <c r="R69" s="10" t="str">
        <f t="shared" si="11"/>
        <v/>
      </c>
      <c r="S69" s="288"/>
      <c r="T69" s="267"/>
      <c r="U69" s="267"/>
      <c r="V69" s="8" t="str">
        <f t="shared" si="6"/>
        <v>-</v>
      </c>
      <c r="W69" s="7" t="str">
        <f t="shared" si="7"/>
        <v>-</v>
      </c>
      <c r="X69" s="369">
        <v>7.84</v>
      </c>
      <c r="Y69" s="369">
        <v>4.04</v>
      </c>
      <c r="Z69" s="10" t="str">
        <f t="shared" si="12"/>
        <v/>
      </c>
      <c r="AA69" s="23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2">
      <c r="A70" s="428"/>
      <c r="B70" s="56" t="s">
        <v>31</v>
      </c>
      <c r="C70" s="266"/>
      <c r="D70" s="267"/>
      <c r="E70" s="267"/>
      <c r="F70" s="7" t="str">
        <f t="shared" si="0"/>
        <v>-</v>
      </c>
      <c r="G70" s="7" t="str">
        <f t="shared" si="1"/>
        <v>-</v>
      </c>
      <c r="H70" s="369">
        <v>10.96</v>
      </c>
      <c r="I70" s="369">
        <v>10.59</v>
      </c>
      <c r="J70" s="9" t="str">
        <f t="shared" si="10"/>
        <v/>
      </c>
      <c r="K70" s="288"/>
      <c r="L70" s="267"/>
      <c r="M70" s="267"/>
      <c r="N70" s="8" t="str">
        <f t="shared" si="3"/>
        <v>-</v>
      </c>
      <c r="O70" s="7" t="str">
        <f t="shared" si="4"/>
        <v>-</v>
      </c>
      <c r="P70" s="369">
        <v>4.0599999999999996</v>
      </c>
      <c r="Q70" s="369">
        <v>4.05</v>
      </c>
      <c r="R70" s="10" t="str">
        <f t="shared" si="11"/>
        <v/>
      </c>
      <c r="S70" s="288"/>
      <c r="T70" s="267"/>
      <c r="U70" s="267"/>
      <c r="V70" s="8" t="str">
        <f t="shared" si="6"/>
        <v>-</v>
      </c>
      <c r="W70" s="7" t="str">
        <f t="shared" si="7"/>
        <v>-</v>
      </c>
      <c r="X70" s="369">
        <v>7.84</v>
      </c>
      <c r="Y70" s="369">
        <v>4.04</v>
      </c>
      <c r="Z70" s="10" t="str">
        <f t="shared" si="12"/>
        <v/>
      </c>
      <c r="AA70" s="23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ht="13.5" thickBot="1" x14ac:dyDescent="0.25">
      <c r="A71" s="429"/>
      <c r="B71" s="57" t="s">
        <v>32</v>
      </c>
      <c r="C71" s="339"/>
      <c r="D71" s="340"/>
      <c r="E71" s="340"/>
      <c r="F71" s="81" t="str">
        <f t="shared" si="0"/>
        <v>-</v>
      </c>
      <c r="G71" s="81" t="str">
        <f t="shared" si="1"/>
        <v>-</v>
      </c>
      <c r="H71" s="369">
        <v>10.96</v>
      </c>
      <c r="I71" s="369">
        <v>10.59</v>
      </c>
      <c r="J71" s="134" t="str">
        <f t="shared" si="10"/>
        <v/>
      </c>
      <c r="K71" s="341"/>
      <c r="L71" s="340"/>
      <c r="M71" s="340"/>
      <c r="N71" s="31" t="str">
        <f t="shared" si="3"/>
        <v>-</v>
      </c>
      <c r="O71" s="81" t="str">
        <f t="shared" si="4"/>
        <v>-</v>
      </c>
      <c r="P71" s="369">
        <v>4.0599999999999996</v>
      </c>
      <c r="Q71" s="369">
        <v>4.05</v>
      </c>
      <c r="R71" s="135" t="str">
        <f t="shared" si="11"/>
        <v/>
      </c>
      <c r="S71" s="341"/>
      <c r="T71" s="340"/>
      <c r="U71" s="340"/>
      <c r="V71" s="31" t="str">
        <f t="shared" si="6"/>
        <v>-</v>
      </c>
      <c r="W71" s="81" t="str">
        <f t="shared" si="7"/>
        <v>-</v>
      </c>
      <c r="X71" s="369">
        <v>7.84</v>
      </c>
      <c r="Y71" s="369">
        <v>4.04</v>
      </c>
      <c r="Z71" s="135" t="str">
        <f t="shared" si="12"/>
        <v/>
      </c>
      <c r="AA71" s="23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283">
        <f>SUM(E60:E71)</f>
        <v>0</v>
      </c>
      <c r="F72" s="128" t="str">
        <f>IF(C72=0,"-",(E72/C72*1000))</f>
        <v>-</v>
      </c>
      <c r="G72" s="128" t="str">
        <f t="shared" ref="G72:G85" si="13">IF(ISERROR($E$86/$C$86*1000)=TRUE,"-",($E$86/$C$86*1000))</f>
        <v>-</v>
      </c>
      <c r="H72" s="369">
        <v>10.96</v>
      </c>
      <c r="I72" s="369">
        <v>10.59</v>
      </c>
      <c r="J72" s="129" t="str">
        <f t="shared" si="10"/>
        <v/>
      </c>
      <c r="K72" s="295">
        <f>SUM(K60:K71)</f>
        <v>0</v>
      </c>
      <c r="L72" s="283">
        <f>SUM(L60:L71)</f>
        <v>0</v>
      </c>
      <c r="M72" s="283">
        <f>SUM(M60:M71)</f>
        <v>0</v>
      </c>
      <c r="N72" s="130" t="str">
        <f>IF(K72=0,"-",(M72/K72*1000))</f>
        <v>-</v>
      </c>
      <c r="O72" s="128" t="str">
        <f t="shared" ref="O72:O85" si="14">IF(ISERROR($M$86/$K$86*1000)=TRUE,"-",($M$86/$K$86*1000))</f>
        <v>-</v>
      </c>
      <c r="P72" s="369">
        <v>4.0599999999999996</v>
      </c>
      <c r="Q72" s="369">
        <v>4.05</v>
      </c>
      <c r="R72" s="131" t="str">
        <f t="shared" si="11"/>
        <v/>
      </c>
      <c r="S72" s="295">
        <f>SUM(S60:S71)</f>
        <v>0</v>
      </c>
      <c r="T72" s="283">
        <f>SUM(T60:T71)</f>
        <v>0</v>
      </c>
      <c r="U72" s="283">
        <f>SUM(U60:U71)</f>
        <v>0</v>
      </c>
      <c r="V72" s="130" t="str">
        <f>IF(S72=0,"-",(U72/S72*1000))</f>
        <v>-</v>
      </c>
      <c r="W72" s="128" t="str">
        <f t="shared" ref="W72:W85" si="15">IF(ISERROR($U$86/$S$86*1000)=TRUE,"-",($U$86/$S$86*1000))</f>
        <v>-</v>
      </c>
      <c r="X72" s="369">
        <v>7.84</v>
      </c>
      <c r="Y72" s="369">
        <v>4.04</v>
      </c>
      <c r="Z72" s="131" t="str">
        <f>IF(S72=0,"",(((W72*0.001)+2.58*(SQRT(W72*0.001/S72))))*1000)</f>
        <v/>
      </c>
      <c r="AA72" s="2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ht="12.75" customHeight="1" thickTop="1" x14ac:dyDescent="0.2">
      <c r="A73" s="427">
        <v>2010</v>
      </c>
      <c r="B73" s="75" t="s">
        <v>21</v>
      </c>
      <c r="C73" s="264"/>
      <c r="D73" s="265"/>
      <c r="E73" s="265"/>
      <c r="F73" s="77" t="str">
        <f t="shared" ref="F73:F84" si="16">IF(C73=0,"-",(E73/C73*1000))</f>
        <v>-</v>
      </c>
      <c r="G73" s="77" t="str">
        <f t="shared" si="13"/>
        <v>-</v>
      </c>
      <c r="H73" s="369">
        <v>10.96</v>
      </c>
      <c r="I73" s="369">
        <v>10.59</v>
      </c>
      <c r="J73" s="132" t="str">
        <f>IF(C73=0,"",(((G73*0.001)+2.58*(SQRT(G73*0.001/C73))))*1000)</f>
        <v/>
      </c>
      <c r="K73" s="287"/>
      <c r="L73" s="265"/>
      <c r="M73" s="265"/>
      <c r="N73" s="76" t="str">
        <f t="shared" ref="N73:N84" si="17">IF(K73=0,"-",(M73/K73*1000))</f>
        <v>-</v>
      </c>
      <c r="O73" s="77" t="str">
        <f t="shared" si="14"/>
        <v>-</v>
      </c>
      <c r="P73" s="369">
        <v>4.0599999999999996</v>
      </c>
      <c r="Q73" s="369">
        <v>4.05</v>
      </c>
      <c r="R73" s="133" t="str">
        <f>IF(K73=0,"",(((O73*0.001)+2.58*(SQRT(O73*0.001/K73))))*1000)</f>
        <v/>
      </c>
      <c r="S73" s="287"/>
      <c r="T73" s="265"/>
      <c r="U73" s="265"/>
      <c r="V73" s="76" t="str">
        <f t="shared" ref="V73:V84" si="18">IF(S73=0,"-",(U73/S73*1000))</f>
        <v>-</v>
      </c>
      <c r="W73" s="77" t="str">
        <f t="shared" si="15"/>
        <v>-</v>
      </c>
      <c r="X73" s="369">
        <v>7.84</v>
      </c>
      <c r="Y73" s="369">
        <v>4.04</v>
      </c>
      <c r="Z73" s="133" t="str">
        <f>IF(S73=0,"",(((W73*0.001)+2.58*(SQRT(W73*0.001/S73))))*1000)</f>
        <v/>
      </c>
      <c r="AA73" s="23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2">
      <c r="A74" s="428"/>
      <c r="B74" s="56" t="s">
        <v>22</v>
      </c>
      <c r="C74" s="266"/>
      <c r="D74" s="267"/>
      <c r="E74" s="267"/>
      <c r="F74" s="7" t="str">
        <f t="shared" si="16"/>
        <v>-</v>
      </c>
      <c r="G74" s="7" t="str">
        <f t="shared" si="13"/>
        <v>-</v>
      </c>
      <c r="H74" s="369">
        <v>10.96</v>
      </c>
      <c r="I74" s="369">
        <v>10.59</v>
      </c>
      <c r="J74" s="9" t="str">
        <f t="shared" ref="J74:J85" si="19">IF(C74=0,"",(((G74*0.001)+2.58*(SQRT(G74*0.001/C74))))*1000)</f>
        <v/>
      </c>
      <c r="K74" s="288"/>
      <c r="L74" s="267"/>
      <c r="M74" s="267"/>
      <c r="N74" s="8" t="str">
        <f t="shared" si="17"/>
        <v>-</v>
      </c>
      <c r="O74" s="7" t="str">
        <f t="shared" si="14"/>
        <v>-</v>
      </c>
      <c r="P74" s="369">
        <v>4.0599999999999996</v>
      </c>
      <c r="Q74" s="369">
        <v>4.05</v>
      </c>
      <c r="R74" s="10" t="str">
        <f t="shared" ref="R74:R85" si="20">IF(K74=0,"",(((O74*0.001)+2.58*(SQRT(O74*0.001/K74))))*1000)</f>
        <v/>
      </c>
      <c r="S74" s="288"/>
      <c r="T74" s="267"/>
      <c r="U74" s="267"/>
      <c r="V74" s="8" t="str">
        <f t="shared" si="18"/>
        <v>-</v>
      </c>
      <c r="W74" s="7" t="str">
        <f t="shared" si="15"/>
        <v>-</v>
      </c>
      <c r="X74" s="369">
        <v>7.84</v>
      </c>
      <c r="Y74" s="369">
        <v>4.04</v>
      </c>
      <c r="Z74" s="10" t="str">
        <f t="shared" ref="Z74:Z84" si="21">IF(S74=0,"",(((W74*0.001)+2.58*(SQRT(W74*0.001/S74))))*1000)</f>
        <v/>
      </c>
      <c r="AA74" s="23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2">
      <c r="A75" s="428"/>
      <c r="B75" s="56" t="s">
        <v>23</v>
      </c>
      <c r="C75" s="266"/>
      <c r="D75" s="267"/>
      <c r="E75" s="267"/>
      <c r="F75" s="7" t="str">
        <f t="shared" si="16"/>
        <v>-</v>
      </c>
      <c r="G75" s="7" t="str">
        <f t="shared" si="13"/>
        <v>-</v>
      </c>
      <c r="H75" s="369">
        <v>10.96</v>
      </c>
      <c r="I75" s="369">
        <v>10.59</v>
      </c>
      <c r="J75" s="9" t="str">
        <f t="shared" si="19"/>
        <v/>
      </c>
      <c r="K75" s="288"/>
      <c r="L75" s="267"/>
      <c r="M75" s="267"/>
      <c r="N75" s="8" t="str">
        <f t="shared" si="17"/>
        <v>-</v>
      </c>
      <c r="O75" s="7" t="str">
        <f t="shared" si="14"/>
        <v>-</v>
      </c>
      <c r="P75" s="369">
        <v>4.0599999999999996</v>
      </c>
      <c r="Q75" s="369">
        <v>4.05</v>
      </c>
      <c r="R75" s="10" t="str">
        <f t="shared" si="20"/>
        <v/>
      </c>
      <c r="S75" s="288"/>
      <c r="T75" s="267"/>
      <c r="U75" s="267"/>
      <c r="V75" s="8" t="str">
        <f t="shared" si="18"/>
        <v>-</v>
      </c>
      <c r="W75" s="7" t="str">
        <f t="shared" si="15"/>
        <v>-</v>
      </c>
      <c r="X75" s="369">
        <v>7.84</v>
      </c>
      <c r="Y75" s="369">
        <v>4.04</v>
      </c>
      <c r="Z75" s="10" t="str">
        <f t="shared" si="21"/>
        <v/>
      </c>
      <c r="AA75" s="23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2">
      <c r="A76" s="428"/>
      <c r="B76" s="56" t="s">
        <v>24</v>
      </c>
      <c r="C76" s="266"/>
      <c r="D76" s="267"/>
      <c r="E76" s="267"/>
      <c r="F76" s="7" t="str">
        <f t="shared" si="16"/>
        <v>-</v>
      </c>
      <c r="G76" s="7" t="str">
        <f t="shared" si="13"/>
        <v>-</v>
      </c>
      <c r="H76" s="369">
        <v>10.96</v>
      </c>
      <c r="I76" s="369">
        <v>10.59</v>
      </c>
      <c r="J76" s="9" t="str">
        <f t="shared" si="19"/>
        <v/>
      </c>
      <c r="K76" s="288"/>
      <c r="L76" s="267"/>
      <c r="M76" s="267"/>
      <c r="N76" s="8" t="str">
        <f t="shared" si="17"/>
        <v>-</v>
      </c>
      <c r="O76" s="7" t="str">
        <f t="shared" si="14"/>
        <v>-</v>
      </c>
      <c r="P76" s="369">
        <v>4.0599999999999996</v>
      </c>
      <c r="Q76" s="369">
        <v>4.05</v>
      </c>
      <c r="R76" s="10" t="str">
        <f t="shared" si="20"/>
        <v/>
      </c>
      <c r="S76" s="288"/>
      <c r="T76" s="267"/>
      <c r="U76" s="267"/>
      <c r="V76" s="8" t="str">
        <f t="shared" si="18"/>
        <v>-</v>
      </c>
      <c r="W76" s="7" t="str">
        <f t="shared" si="15"/>
        <v>-</v>
      </c>
      <c r="X76" s="369">
        <v>7.84</v>
      </c>
      <c r="Y76" s="369">
        <v>4.04</v>
      </c>
      <c r="Z76" s="10" t="str">
        <f t="shared" si="21"/>
        <v/>
      </c>
      <c r="AA76" s="23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x14ac:dyDescent="0.2">
      <c r="A77" s="428"/>
      <c r="B77" s="56" t="s">
        <v>25</v>
      </c>
      <c r="C77" s="266"/>
      <c r="D77" s="267"/>
      <c r="E77" s="267"/>
      <c r="F77" s="7" t="str">
        <f t="shared" si="16"/>
        <v>-</v>
      </c>
      <c r="G77" s="7" t="str">
        <f t="shared" si="13"/>
        <v>-</v>
      </c>
      <c r="H77" s="369">
        <v>10.96</v>
      </c>
      <c r="I77" s="369">
        <v>10.59</v>
      </c>
      <c r="J77" s="9" t="str">
        <f t="shared" si="19"/>
        <v/>
      </c>
      <c r="K77" s="288"/>
      <c r="L77" s="267"/>
      <c r="M77" s="267"/>
      <c r="N77" s="8" t="str">
        <f t="shared" si="17"/>
        <v>-</v>
      </c>
      <c r="O77" s="7" t="str">
        <f t="shared" si="14"/>
        <v>-</v>
      </c>
      <c r="P77" s="369">
        <v>4.0599999999999996</v>
      </c>
      <c r="Q77" s="369">
        <v>4.05</v>
      </c>
      <c r="R77" s="10" t="str">
        <f t="shared" si="20"/>
        <v/>
      </c>
      <c r="S77" s="288"/>
      <c r="T77" s="267"/>
      <c r="U77" s="267"/>
      <c r="V77" s="8" t="str">
        <f t="shared" si="18"/>
        <v>-</v>
      </c>
      <c r="W77" s="7" t="str">
        <f t="shared" si="15"/>
        <v>-</v>
      </c>
      <c r="X77" s="369">
        <v>7.84</v>
      </c>
      <c r="Y77" s="369">
        <v>4.04</v>
      </c>
      <c r="Z77" s="10" t="str">
        <f t="shared" si="21"/>
        <v/>
      </c>
      <c r="AA77" s="23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ht="15.75" customHeight="1" x14ac:dyDescent="0.2">
      <c r="A78" s="428"/>
      <c r="B78" s="56" t="s">
        <v>26</v>
      </c>
      <c r="C78" s="266"/>
      <c r="D78" s="267"/>
      <c r="E78" s="267"/>
      <c r="F78" s="7" t="str">
        <f t="shared" si="16"/>
        <v>-</v>
      </c>
      <c r="G78" s="7" t="str">
        <f t="shared" si="13"/>
        <v>-</v>
      </c>
      <c r="H78" s="369">
        <v>10.96</v>
      </c>
      <c r="I78" s="369">
        <v>10.59</v>
      </c>
      <c r="J78" s="9" t="str">
        <f t="shared" si="19"/>
        <v/>
      </c>
      <c r="K78" s="288"/>
      <c r="L78" s="267"/>
      <c r="M78" s="267"/>
      <c r="N78" s="8" t="str">
        <f t="shared" si="17"/>
        <v>-</v>
      </c>
      <c r="O78" s="7" t="str">
        <f t="shared" si="14"/>
        <v>-</v>
      </c>
      <c r="P78" s="369">
        <v>4.0599999999999996</v>
      </c>
      <c r="Q78" s="369">
        <v>4.05</v>
      </c>
      <c r="R78" s="10" t="str">
        <f t="shared" si="20"/>
        <v/>
      </c>
      <c r="S78" s="288"/>
      <c r="T78" s="267"/>
      <c r="U78" s="267"/>
      <c r="V78" s="8" t="str">
        <f t="shared" si="18"/>
        <v>-</v>
      </c>
      <c r="W78" s="7" t="str">
        <f t="shared" si="15"/>
        <v>-</v>
      </c>
      <c r="X78" s="369">
        <v>7.84</v>
      </c>
      <c r="Y78" s="369">
        <v>4.04</v>
      </c>
      <c r="Z78" s="10" t="str">
        <f t="shared" si="21"/>
        <v/>
      </c>
      <c r="AA78" s="23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x14ac:dyDescent="0.2">
      <c r="A79" s="428"/>
      <c r="B79" s="56" t="s">
        <v>27</v>
      </c>
      <c r="C79" s="266"/>
      <c r="D79" s="267"/>
      <c r="E79" s="267"/>
      <c r="F79" s="7" t="str">
        <f t="shared" si="16"/>
        <v>-</v>
      </c>
      <c r="G79" s="7" t="str">
        <f t="shared" si="13"/>
        <v>-</v>
      </c>
      <c r="H79" s="369">
        <v>10.96</v>
      </c>
      <c r="I79" s="369">
        <v>10.59</v>
      </c>
      <c r="J79" s="9" t="str">
        <f t="shared" si="19"/>
        <v/>
      </c>
      <c r="K79" s="288"/>
      <c r="L79" s="267"/>
      <c r="M79" s="267"/>
      <c r="N79" s="8" t="str">
        <f t="shared" si="17"/>
        <v>-</v>
      </c>
      <c r="O79" s="7" t="str">
        <f t="shared" si="14"/>
        <v>-</v>
      </c>
      <c r="P79" s="369">
        <v>4.0599999999999996</v>
      </c>
      <c r="Q79" s="369">
        <v>4.05</v>
      </c>
      <c r="R79" s="10" t="str">
        <f t="shared" si="20"/>
        <v/>
      </c>
      <c r="S79" s="288"/>
      <c r="T79" s="267"/>
      <c r="U79" s="267"/>
      <c r="V79" s="8" t="str">
        <f t="shared" si="18"/>
        <v>-</v>
      </c>
      <c r="W79" s="7" t="str">
        <f t="shared" si="15"/>
        <v>-</v>
      </c>
      <c r="X79" s="369">
        <v>7.84</v>
      </c>
      <c r="Y79" s="369">
        <v>4.04</v>
      </c>
      <c r="Z79" s="10" t="str">
        <f t="shared" si="21"/>
        <v/>
      </c>
      <c r="AA79" s="23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x14ac:dyDescent="0.2">
      <c r="A80" s="428"/>
      <c r="B80" s="56" t="s">
        <v>28</v>
      </c>
      <c r="C80" s="266"/>
      <c r="D80" s="267"/>
      <c r="E80" s="267"/>
      <c r="F80" s="7" t="str">
        <f t="shared" si="16"/>
        <v>-</v>
      </c>
      <c r="G80" s="7" t="str">
        <f t="shared" si="13"/>
        <v>-</v>
      </c>
      <c r="H80" s="369">
        <v>10.96</v>
      </c>
      <c r="I80" s="369">
        <v>10.59</v>
      </c>
      <c r="J80" s="9" t="str">
        <f t="shared" si="19"/>
        <v/>
      </c>
      <c r="K80" s="288"/>
      <c r="L80" s="267"/>
      <c r="M80" s="267"/>
      <c r="N80" s="8" t="str">
        <f t="shared" si="17"/>
        <v>-</v>
      </c>
      <c r="O80" s="7" t="str">
        <f t="shared" si="14"/>
        <v>-</v>
      </c>
      <c r="P80" s="369">
        <v>4.0599999999999996</v>
      </c>
      <c r="Q80" s="369">
        <v>4.05</v>
      </c>
      <c r="R80" s="10" t="str">
        <f t="shared" si="20"/>
        <v/>
      </c>
      <c r="S80" s="288"/>
      <c r="T80" s="267"/>
      <c r="U80" s="267"/>
      <c r="V80" s="8" t="str">
        <f t="shared" si="18"/>
        <v>-</v>
      </c>
      <c r="W80" s="7" t="str">
        <f t="shared" si="15"/>
        <v>-</v>
      </c>
      <c r="X80" s="369">
        <v>7.84</v>
      </c>
      <c r="Y80" s="369">
        <v>4.04</v>
      </c>
      <c r="Z80" s="10" t="str">
        <f t="shared" si="21"/>
        <v/>
      </c>
      <c r="AA80" s="23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x14ac:dyDescent="0.2">
      <c r="A81" s="428"/>
      <c r="B81" s="56" t="s">
        <v>29</v>
      </c>
      <c r="C81" s="266"/>
      <c r="D81" s="267"/>
      <c r="E81" s="267"/>
      <c r="F81" s="7" t="str">
        <f t="shared" si="16"/>
        <v>-</v>
      </c>
      <c r="G81" s="7" t="str">
        <f t="shared" si="13"/>
        <v>-</v>
      </c>
      <c r="H81" s="369">
        <v>10.96</v>
      </c>
      <c r="I81" s="369">
        <v>10.59</v>
      </c>
      <c r="J81" s="9" t="str">
        <f t="shared" si="19"/>
        <v/>
      </c>
      <c r="K81" s="288"/>
      <c r="L81" s="267"/>
      <c r="M81" s="267"/>
      <c r="N81" s="8" t="str">
        <f t="shared" si="17"/>
        <v>-</v>
      </c>
      <c r="O81" s="7" t="str">
        <f t="shared" si="14"/>
        <v>-</v>
      </c>
      <c r="P81" s="369">
        <v>4.0599999999999996</v>
      </c>
      <c r="Q81" s="369">
        <v>4.05</v>
      </c>
      <c r="R81" s="10" t="str">
        <f t="shared" si="20"/>
        <v/>
      </c>
      <c r="S81" s="288"/>
      <c r="T81" s="267"/>
      <c r="U81" s="267"/>
      <c r="V81" s="8" t="str">
        <f t="shared" si="18"/>
        <v>-</v>
      </c>
      <c r="W81" s="7" t="str">
        <f t="shared" si="15"/>
        <v>-</v>
      </c>
      <c r="X81" s="369">
        <v>7.84</v>
      </c>
      <c r="Y81" s="369">
        <v>4.04</v>
      </c>
      <c r="Z81" s="10" t="str">
        <f t="shared" si="21"/>
        <v/>
      </c>
      <c r="AA81" s="23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x14ac:dyDescent="0.2">
      <c r="A82" s="428"/>
      <c r="B82" s="56" t="s">
        <v>30</v>
      </c>
      <c r="C82" s="266"/>
      <c r="D82" s="267"/>
      <c r="E82" s="267"/>
      <c r="F82" s="7" t="str">
        <f t="shared" si="16"/>
        <v>-</v>
      </c>
      <c r="G82" s="7" t="str">
        <f t="shared" si="13"/>
        <v>-</v>
      </c>
      <c r="H82" s="369">
        <v>10.96</v>
      </c>
      <c r="I82" s="369">
        <v>10.59</v>
      </c>
      <c r="J82" s="9" t="str">
        <f t="shared" si="19"/>
        <v/>
      </c>
      <c r="K82" s="288"/>
      <c r="L82" s="267"/>
      <c r="M82" s="267"/>
      <c r="N82" s="8" t="str">
        <f t="shared" si="17"/>
        <v>-</v>
      </c>
      <c r="O82" s="7" t="str">
        <f t="shared" si="14"/>
        <v>-</v>
      </c>
      <c r="P82" s="369">
        <v>4.0599999999999996</v>
      </c>
      <c r="Q82" s="369">
        <v>4.05</v>
      </c>
      <c r="R82" s="10" t="str">
        <f t="shared" si="20"/>
        <v/>
      </c>
      <c r="S82" s="288"/>
      <c r="T82" s="267"/>
      <c r="U82" s="267"/>
      <c r="V82" s="8" t="str">
        <f t="shared" si="18"/>
        <v>-</v>
      </c>
      <c r="W82" s="7" t="str">
        <f t="shared" si="15"/>
        <v>-</v>
      </c>
      <c r="X82" s="369">
        <v>7.84</v>
      </c>
      <c r="Y82" s="369">
        <v>4.04</v>
      </c>
      <c r="Z82" s="10" t="str">
        <f t="shared" si="21"/>
        <v/>
      </c>
      <c r="AA82" s="23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x14ac:dyDescent="0.2">
      <c r="A83" s="428"/>
      <c r="B83" s="56" t="s">
        <v>31</v>
      </c>
      <c r="C83" s="266"/>
      <c r="D83" s="267"/>
      <c r="E83" s="267"/>
      <c r="F83" s="7" t="str">
        <f t="shared" si="16"/>
        <v>-</v>
      </c>
      <c r="G83" s="7" t="str">
        <f t="shared" si="13"/>
        <v>-</v>
      </c>
      <c r="H83" s="369">
        <v>10.96</v>
      </c>
      <c r="I83" s="369">
        <v>10.59</v>
      </c>
      <c r="J83" s="9" t="str">
        <f t="shared" si="19"/>
        <v/>
      </c>
      <c r="K83" s="288"/>
      <c r="L83" s="267"/>
      <c r="M83" s="267"/>
      <c r="N83" s="8" t="str">
        <f t="shared" si="17"/>
        <v>-</v>
      </c>
      <c r="O83" s="7" t="str">
        <f t="shared" si="14"/>
        <v>-</v>
      </c>
      <c r="P83" s="369">
        <v>4.0599999999999996</v>
      </c>
      <c r="Q83" s="369">
        <v>4.05</v>
      </c>
      <c r="R83" s="10" t="str">
        <f t="shared" si="20"/>
        <v/>
      </c>
      <c r="S83" s="288"/>
      <c r="T83" s="267"/>
      <c r="U83" s="267"/>
      <c r="V83" s="8" t="str">
        <f t="shared" si="18"/>
        <v>-</v>
      </c>
      <c r="W83" s="7" t="str">
        <f t="shared" si="15"/>
        <v>-</v>
      </c>
      <c r="X83" s="369">
        <v>7.84</v>
      </c>
      <c r="Y83" s="369">
        <v>4.04</v>
      </c>
      <c r="Z83" s="10" t="str">
        <f t="shared" si="21"/>
        <v/>
      </c>
      <c r="AA83" s="23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ht="13.5" thickBot="1" x14ac:dyDescent="0.25">
      <c r="A84" s="429"/>
      <c r="B84" s="63" t="s">
        <v>32</v>
      </c>
      <c r="C84" s="268"/>
      <c r="D84" s="269"/>
      <c r="E84" s="269"/>
      <c r="F84" s="43" t="str">
        <f t="shared" si="16"/>
        <v>-</v>
      </c>
      <c r="G84" s="43" t="str">
        <f t="shared" si="13"/>
        <v>-</v>
      </c>
      <c r="H84" s="369">
        <v>10.96</v>
      </c>
      <c r="I84" s="369">
        <v>10.59</v>
      </c>
      <c r="J84" s="125" t="str">
        <f t="shared" si="19"/>
        <v/>
      </c>
      <c r="K84" s="289"/>
      <c r="L84" s="269"/>
      <c r="M84" s="269"/>
      <c r="N84" s="42" t="str">
        <f t="shared" si="17"/>
        <v>-</v>
      </c>
      <c r="O84" s="43" t="str">
        <f t="shared" si="14"/>
        <v>-</v>
      </c>
      <c r="P84" s="369">
        <v>4.0599999999999996</v>
      </c>
      <c r="Q84" s="369">
        <v>4.05</v>
      </c>
      <c r="R84" s="102" t="str">
        <f t="shared" si="20"/>
        <v/>
      </c>
      <c r="S84" s="289"/>
      <c r="T84" s="269"/>
      <c r="U84" s="269"/>
      <c r="V84" s="42" t="str">
        <f t="shared" si="18"/>
        <v>-</v>
      </c>
      <c r="W84" s="43" t="str">
        <f t="shared" si="15"/>
        <v>-</v>
      </c>
      <c r="X84" s="369">
        <v>7.84</v>
      </c>
      <c r="Y84" s="369">
        <v>4.04</v>
      </c>
      <c r="Z84" s="102" t="str">
        <f t="shared" si="21"/>
        <v/>
      </c>
      <c r="AA84" s="23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ht="17.25" thickTop="1" thickBot="1" x14ac:dyDescent="0.3">
      <c r="A85" s="54"/>
      <c r="B85" s="156" t="s">
        <v>33</v>
      </c>
      <c r="C85" s="157">
        <f>SUM(C73:C84)</f>
        <v>0</v>
      </c>
      <c r="D85" s="158">
        <f>SUM(D73:D84)</f>
        <v>0</v>
      </c>
      <c r="E85" s="158">
        <f>SUM(E73:E84)</f>
        <v>0</v>
      </c>
      <c r="F85" s="159" t="str">
        <f>IF(C85=0,"-",(E85/C85*1000))</f>
        <v>-</v>
      </c>
      <c r="G85" s="159" t="str">
        <f t="shared" si="13"/>
        <v>-</v>
      </c>
      <c r="H85" s="369">
        <v>10.96</v>
      </c>
      <c r="I85" s="369">
        <v>10.59</v>
      </c>
      <c r="J85" s="160" t="str">
        <f t="shared" si="19"/>
        <v/>
      </c>
      <c r="K85" s="161">
        <f>SUM(K73:K84)</f>
        <v>0</v>
      </c>
      <c r="L85" s="158">
        <f>SUM(L73:L84)</f>
        <v>0</v>
      </c>
      <c r="M85" s="158">
        <f>SUM(M73:M84)</f>
        <v>0</v>
      </c>
      <c r="N85" s="162" t="str">
        <f>IF(K85=0,"-",(M85/K85*1000))</f>
        <v>-</v>
      </c>
      <c r="O85" s="159" t="str">
        <f t="shared" si="14"/>
        <v>-</v>
      </c>
      <c r="P85" s="369">
        <v>4.0599999999999996</v>
      </c>
      <c r="Q85" s="369">
        <v>4.05</v>
      </c>
      <c r="R85" s="163" t="str">
        <f t="shared" si="20"/>
        <v/>
      </c>
      <c r="S85" s="161">
        <f>SUM(S73:S84)</f>
        <v>0</v>
      </c>
      <c r="T85" s="158">
        <f>SUM(T73:T84)</f>
        <v>0</v>
      </c>
      <c r="U85" s="158">
        <f>SUM(U73:U84)</f>
        <v>0</v>
      </c>
      <c r="V85" s="162" t="str">
        <f>IF(S85=0,"-",(U85/S85*1000))</f>
        <v>-</v>
      </c>
      <c r="W85" s="159" t="str">
        <f t="shared" si="15"/>
        <v>-</v>
      </c>
      <c r="X85" s="369">
        <v>7.84</v>
      </c>
      <c r="Y85" s="369">
        <v>4.04</v>
      </c>
      <c r="Z85" s="163" t="str">
        <f>IF(S85=0,"",(((W85*0.001)+2.58*(SQRT(W85*0.001/S85))))*1000)</f>
        <v/>
      </c>
      <c r="AA85" s="24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ht="26.25" customHeight="1" thickTop="1" thickBot="1" x14ac:dyDescent="0.4">
      <c r="A86" s="430" t="s">
        <v>39</v>
      </c>
      <c r="B86" s="431"/>
      <c r="C86" s="164">
        <f>SUM(C20,C33,C46,C59,C72,C85)</f>
        <v>0</v>
      </c>
      <c r="D86" s="164">
        <f>SUM(D20,D33,D46,D59,D72,D85)</f>
        <v>0</v>
      </c>
      <c r="E86" s="164">
        <f>SUM(E20,E33,E46,E59,E72,E85)</f>
        <v>0</v>
      </c>
      <c r="F86" s="17" t="str">
        <f>IF(C86=0,"-",(E86/C86*1000))</f>
        <v>-</v>
      </c>
      <c r="G86" s="17"/>
      <c r="H86" s="17"/>
      <c r="I86" s="17"/>
      <c r="J86" s="19"/>
      <c r="K86" s="164">
        <f>SUM(K20,K33,K46,K59,K72,K85)</f>
        <v>0</v>
      </c>
      <c r="L86" s="164">
        <f>SUM(L20,L33,L46,L59,L72,L85)</f>
        <v>0</v>
      </c>
      <c r="M86" s="164">
        <f>SUM(M20,M33,M46,M59,M72,M85)</f>
        <v>0</v>
      </c>
      <c r="N86" s="17" t="str">
        <f>IF(K86=0,"-",(M86/K86*1000))</f>
        <v>-</v>
      </c>
      <c r="O86" s="17"/>
      <c r="P86" s="17"/>
      <c r="Q86" s="17"/>
      <c r="R86" s="19"/>
      <c r="S86" s="164">
        <f>SUM(S20,S33,S46,S59,S72,S85)</f>
        <v>0</v>
      </c>
      <c r="T86" s="164">
        <f>SUM(T20,T33,T46,T59,T72,T85)</f>
        <v>0</v>
      </c>
      <c r="U86" s="164">
        <f>SUM(U20,U33,U46,U59,U72,U85)</f>
        <v>0</v>
      </c>
      <c r="V86" s="17" t="str">
        <f>IF(S86=0,"-",(U86/S86*1000))</f>
        <v>-</v>
      </c>
      <c r="W86" s="17"/>
      <c r="X86" s="17"/>
      <c r="Y86" s="17"/>
      <c r="Z86" s="18"/>
      <c r="AA86" s="25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26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"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x14ac:dyDescent="0.2"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</sheetData>
  <mergeCells count="37">
    <mergeCell ref="A73:A84"/>
    <mergeCell ref="A86:B86"/>
    <mergeCell ref="R3:R6"/>
    <mergeCell ref="A60:A71"/>
    <mergeCell ref="M3:M6"/>
    <mergeCell ref="J3:J6"/>
    <mergeCell ref="A34:A45"/>
    <mergeCell ref="A47:A58"/>
    <mergeCell ref="S3:S6"/>
    <mergeCell ref="T3:T6"/>
    <mergeCell ref="P3:P6"/>
    <mergeCell ref="Q3:Q6"/>
    <mergeCell ref="L3:L6"/>
    <mergeCell ref="Y3:Y6"/>
    <mergeCell ref="Z3:Z6"/>
    <mergeCell ref="A8:A20"/>
    <mergeCell ref="A21:A33"/>
    <mergeCell ref="U3:U6"/>
    <mergeCell ref="V3:V6"/>
    <mergeCell ref="W3:W6"/>
    <mergeCell ref="X3:X6"/>
    <mergeCell ref="A1:Z1"/>
    <mergeCell ref="A2:A7"/>
    <mergeCell ref="B2:B7"/>
    <mergeCell ref="C2:J2"/>
    <mergeCell ref="K2:R2"/>
    <mergeCell ref="S2:Z2"/>
    <mergeCell ref="C3:C6"/>
    <mergeCell ref="D3:D6"/>
    <mergeCell ref="E3:E6"/>
    <mergeCell ref="K3:K6"/>
    <mergeCell ref="N3:N6"/>
    <mergeCell ref="O3:O6"/>
    <mergeCell ref="F3:F6"/>
    <mergeCell ref="G3:G6"/>
    <mergeCell ref="H3:H6"/>
    <mergeCell ref="I3:I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BH89"/>
  <sheetViews>
    <sheetView topLeftCell="A46" zoomScale="80" zoomScaleNormal="80" workbookViewId="0">
      <selection activeCell="S86" sqref="S86:U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bestFit="1" customWidth="1"/>
    <col min="12" max="12" width="11.85546875" customWidth="1"/>
    <col min="13" max="14" width="11.5703125" bestFit="1" customWidth="1"/>
    <col min="15" max="18" width="11.5703125" customWidth="1"/>
    <col min="19" max="21" width="11.5703125" bestFit="1" customWidth="1"/>
    <col min="22" max="22" width="12.140625" bestFit="1" customWidth="1"/>
    <col min="23" max="25" width="11.5703125" customWidth="1"/>
    <col min="26" max="26" width="15.28515625" customWidth="1"/>
    <col min="27" max="27" width="15.7109375" customWidth="1"/>
    <col min="28" max="28" width="16.42578125" customWidth="1"/>
    <col min="29" max="29" width="8.140625" customWidth="1"/>
  </cols>
  <sheetData>
    <row r="1" spans="1:60" ht="37.5" customHeight="1" thickBot="1" x14ac:dyDescent="0.4">
      <c r="A1" s="399" t="s">
        <v>91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2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92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2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14.25" customHeight="1" thickTop="1" x14ac:dyDescent="0.2">
      <c r="A3" s="401"/>
      <c r="B3" s="404"/>
      <c r="C3" s="409" t="s">
        <v>3</v>
      </c>
      <c r="D3" s="412" t="s">
        <v>66</v>
      </c>
      <c r="E3" s="412" t="s">
        <v>67</v>
      </c>
      <c r="F3" s="412" t="s">
        <v>4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68</v>
      </c>
      <c r="L3" s="418" t="s">
        <v>66</v>
      </c>
      <c r="M3" s="418" t="s">
        <v>69</v>
      </c>
      <c r="N3" s="418" t="s">
        <v>4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70</v>
      </c>
      <c r="T3" s="418" t="s">
        <v>66</v>
      </c>
      <c r="U3" s="418" t="s">
        <v>71</v>
      </c>
      <c r="V3" s="418" t="s">
        <v>5</v>
      </c>
      <c r="W3" s="418" t="s">
        <v>57</v>
      </c>
      <c r="X3" s="418" t="s">
        <v>59</v>
      </c>
      <c r="Y3" s="418" t="s">
        <v>60</v>
      </c>
      <c r="Z3" s="421" t="s">
        <v>58</v>
      </c>
      <c r="AA3" s="22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2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2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ht="14.2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2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2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ht="13.5" customHeight="1" thickTop="1" x14ac:dyDescent="0.2">
      <c r="A8" s="424">
        <v>2005</v>
      </c>
      <c r="B8" s="75" t="s">
        <v>21</v>
      </c>
      <c r="C8" s="264">
        <f>'NEO&lt;1500'!C8+'NEO(1501-2500)'!C8+'NEO(&gt; 2500)'!C8</f>
        <v>0</v>
      </c>
      <c r="D8" s="265">
        <f>'NEO&lt;1500'!D8+'NEO(1501-2500)'!D8+'NEO(&gt; 2500)'!D8</f>
        <v>0</v>
      </c>
      <c r="E8" s="265">
        <f>'NEO&lt;1500'!E8+'NEO(1501-2500)'!E8+'NEO(&gt; 2500)'!E8</f>
        <v>0</v>
      </c>
      <c r="F8" s="77" t="str">
        <f t="shared" ref="F8:F71" si="0">IF(C8=0,"-",(E8/C8*1000))</f>
        <v>-</v>
      </c>
      <c r="G8" s="77" t="str">
        <f t="shared" ref="G8:G71" si="1">IF(ISERROR($E$86/$C$86*1000)=TRUE,"-",($E$86/$C$86*1000))</f>
        <v>-</v>
      </c>
      <c r="H8" s="369">
        <v>10.96</v>
      </c>
      <c r="I8" s="369">
        <v>10.59</v>
      </c>
      <c r="J8" s="132" t="str">
        <f t="shared" ref="J8:J44" si="2">IF(C8=0,"",(((G8*0.001)+2.58*(SQRT(G8*0.001/C8))))*1000)</f>
        <v/>
      </c>
      <c r="K8" s="287">
        <f>'NEO&lt;1500'!K8+'NEO(1501-2500)'!K8+'NEO(&gt; 2500)'!K8</f>
        <v>0</v>
      </c>
      <c r="L8" s="265">
        <f>'NEO&lt;1500'!L8+'NEO(1501-2500)'!L8+'NEO(&gt; 2500)'!L8</f>
        <v>0</v>
      </c>
      <c r="M8" s="265">
        <f>'NEO&lt;1500'!M8+'NEO(1501-2500)'!M8+'NEO(&gt; 2500)'!M8</f>
        <v>0</v>
      </c>
      <c r="N8" s="76" t="str">
        <f t="shared" ref="N8:N71" si="3">IF(K8=0,"-",(M8/K8*1000))</f>
        <v>-</v>
      </c>
      <c r="O8" s="77" t="str">
        <f t="shared" ref="O8:O71" si="4">IF(ISERROR($M$86/$K$86*1000)=TRUE,"-",($M$86/$K$86*1000))</f>
        <v>-</v>
      </c>
      <c r="P8" s="369">
        <v>4.0599999999999996</v>
      </c>
      <c r="Q8" s="369">
        <v>4.05</v>
      </c>
      <c r="R8" s="133" t="str">
        <f t="shared" ref="R8:R59" si="5">IF(K8=0,"",(((O8*0.001)+2.58*(SQRT(O8*0.001/K8))))*1000)</f>
        <v/>
      </c>
      <c r="S8" s="287">
        <f>'NEO&lt;1500'!S8+'NEO(1501-2500)'!S8+'NEO(&gt; 2500)'!S8</f>
        <v>0</v>
      </c>
      <c r="T8" s="265">
        <f>'NEO&lt;1500'!T8+'NEO(1501-2500)'!T8+'NEO(&gt; 2500)'!T8</f>
        <v>0</v>
      </c>
      <c r="U8" s="265">
        <f>'NEO&lt;1500'!U8+'NEO(1501-2500)'!U8+'NEO(&gt; 2500)'!U8</f>
        <v>0</v>
      </c>
      <c r="V8" s="76" t="str">
        <f t="shared" ref="V8:V71" si="6">IF(S8=0,"-",(U8/S8*1000))</f>
        <v>-</v>
      </c>
      <c r="W8" s="77" t="str">
        <f t="shared" ref="W8:W71" si="7">IF(ISERROR($U$86/$S$86*1000)=TRUE,"-",($U$86/$S$86*1000))</f>
        <v>-</v>
      </c>
      <c r="X8" s="369">
        <v>7.84</v>
      </c>
      <c r="Y8" s="369">
        <v>4.04</v>
      </c>
      <c r="Z8" s="133" t="str">
        <f>IF(S8=0,"",(((W8*0.001)+2.58*(SQRT(W8*0.001/S8))))*1000)</f>
        <v/>
      </c>
      <c r="AA8" s="23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x14ac:dyDescent="0.2">
      <c r="A9" s="425"/>
      <c r="B9" s="56" t="s">
        <v>22</v>
      </c>
      <c r="C9" s="266">
        <f>'NEO&lt;1500'!C9+'NEO(1501-2500)'!C9+'NEO(&gt; 2500)'!C9</f>
        <v>0</v>
      </c>
      <c r="D9" s="267">
        <f>'NEO&lt;1500'!D9+'NEO(1501-2500)'!D9+'NEO(&gt; 2500)'!D9</f>
        <v>0</v>
      </c>
      <c r="E9" s="267">
        <f>'NEO&lt;1500'!E9+'NEO(1501-2500)'!E9+'NEO(&gt; 2500)'!E9</f>
        <v>0</v>
      </c>
      <c r="F9" s="7" t="str">
        <f t="shared" si="0"/>
        <v>-</v>
      </c>
      <c r="G9" s="7" t="str">
        <f t="shared" si="1"/>
        <v>-</v>
      </c>
      <c r="H9" s="369">
        <v>10.96</v>
      </c>
      <c r="I9" s="369">
        <v>10.59</v>
      </c>
      <c r="J9" s="9" t="str">
        <f t="shared" si="2"/>
        <v/>
      </c>
      <c r="K9" s="288">
        <f>'NEO&lt;1500'!K9+'NEO(1501-2500)'!K9+'NEO(&gt; 2500)'!K9</f>
        <v>0</v>
      </c>
      <c r="L9" s="267">
        <f>'NEO&lt;1500'!L9+'NEO(1501-2500)'!L9+'NEO(&gt; 2500)'!L9</f>
        <v>0</v>
      </c>
      <c r="M9" s="267">
        <f>'NEO&lt;1500'!M9+'NEO(1501-2500)'!M9+'NEO(&gt; 2500)'!M9</f>
        <v>0</v>
      </c>
      <c r="N9" s="8" t="str">
        <f t="shared" si="3"/>
        <v>-</v>
      </c>
      <c r="O9" s="7" t="str">
        <f t="shared" si="4"/>
        <v>-</v>
      </c>
      <c r="P9" s="369">
        <v>4.0599999999999996</v>
      </c>
      <c r="Q9" s="369">
        <v>4.05</v>
      </c>
      <c r="R9" s="10" t="str">
        <f t="shared" si="5"/>
        <v/>
      </c>
      <c r="S9" s="288">
        <f>'NEO&lt;1500'!S9+'NEO(1501-2500)'!S9+'NEO(&gt; 2500)'!S9</f>
        <v>0</v>
      </c>
      <c r="T9" s="267">
        <f>'NEO&lt;1500'!T9+'NEO(1501-2500)'!T9+'NEO(&gt; 2500)'!T9</f>
        <v>0</v>
      </c>
      <c r="U9" s="267">
        <f>'NEO&lt;1500'!U9+'NEO(1501-2500)'!U9+'NEO(&gt; 2500)'!U9</f>
        <v>0</v>
      </c>
      <c r="V9" s="8" t="str">
        <f t="shared" si="6"/>
        <v>-</v>
      </c>
      <c r="W9" s="7" t="str">
        <f t="shared" si="7"/>
        <v>-</v>
      </c>
      <c r="X9" s="369">
        <v>7.84</v>
      </c>
      <c r="Y9" s="369">
        <v>4.04</v>
      </c>
      <c r="Z9" s="10" t="str">
        <f t="shared" ref="Z9:Z58" si="8">IF(S9=0,"",(((W9*0.001)+2.58*(SQRT(W9*0.001/S9))))*1000)</f>
        <v/>
      </c>
      <c r="AA9" s="23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x14ac:dyDescent="0.2">
      <c r="A10" s="425"/>
      <c r="B10" s="56" t="s">
        <v>23</v>
      </c>
      <c r="C10" s="266">
        <f>'NEO&lt;1500'!C10+'NEO(1501-2500)'!C10+'NEO(&gt; 2500)'!C10</f>
        <v>0</v>
      </c>
      <c r="D10" s="267">
        <f>'NEO&lt;1500'!D10+'NEO(1501-2500)'!D10+'NEO(&gt; 2500)'!D10</f>
        <v>0</v>
      </c>
      <c r="E10" s="267">
        <f>'NEO&lt;1500'!E10+'NEO(1501-2500)'!E10+'NEO(&gt; 2500)'!E10</f>
        <v>0</v>
      </c>
      <c r="F10" s="7" t="str">
        <f t="shared" si="0"/>
        <v>-</v>
      </c>
      <c r="G10" s="7" t="str">
        <f t="shared" si="1"/>
        <v>-</v>
      </c>
      <c r="H10" s="369">
        <v>10.96</v>
      </c>
      <c r="I10" s="369">
        <v>10.59</v>
      </c>
      <c r="J10" s="9" t="str">
        <f t="shared" si="2"/>
        <v/>
      </c>
      <c r="K10" s="288">
        <f>'NEO&lt;1500'!K10+'NEO(1501-2500)'!K10+'NEO(&gt; 2500)'!K10</f>
        <v>0</v>
      </c>
      <c r="L10" s="267">
        <f>'NEO&lt;1500'!L10+'NEO(1501-2500)'!L10+'NEO(&gt; 2500)'!L10</f>
        <v>0</v>
      </c>
      <c r="M10" s="267">
        <f>'NEO&lt;1500'!M10+'NEO(1501-2500)'!M10+'NEO(&gt; 2500)'!M10</f>
        <v>0</v>
      </c>
      <c r="N10" s="8" t="str">
        <f t="shared" si="3"/>
        <v>-</v>
      </c>
      <c r="O10" s="7" t="str">
        <f t="shared" si="4"/>
        <v>-</v>
      </c>
      <c r="P10" s="369">
        <v>4.0599999999999996</v>
      </c>
      <c r="Q10" s="369">
        <v>4.05</v>
      </c>
      <c r="R10" s="10" t="str">
        <f t="shared" si="5"/>
        <v/>
      </c>
      <c r="S10" s="288">
        <f>'NEO&lt;1500'!S10+'NEO(1501-2500)'!S10+'NEO(&gt; 2500)'!S10</f>
        <v>0</v>
      </c>
      <c r="T10" s="267">
        <f>'NEO&lt;1500'!T10+'NEO(1501-2500)'!T10+'NEO(&gt; 2500)'!T10</f>
        <v>0</v>
      </c>
      <c r="U10" s="267">
        <f>'NEO&lt;1500'!U10+'NEO(1501-2500)'!U10+'NEO(&gt; 2500)'!U10</f>
        <v>0</v>
      </c>
      <c r="V10" s="8" t="str">
        <f t="shared" si="6"/>
        <v>-</v>
      </c>
      <c r="W10" s="7" t="str">
        <f t="shared" si="7"/>
        <v>-</v>
      </c>
      <c r="X10" s="369">
        <v>7.84</v>
      </c>
      <c r="Y10" s="369">
        <v>4.04</v>
      </c>
      <c r="Z10" s="10" t="str">
        <f t="shared" si="8"/>
        <v/>
      </c>
      <c r="AA10" s="23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425"/>
      <c r="B11" s="56" t="s">
        <v>24</v>
      </c>
      <c r="C11" s="266">
        <f>'NEO&lt;1500'!C11+'NEO(1501-2500)'!C11+'NEO(&gt; 2500)'!C11</f>
        <v>0</v>
      </c>
      <c r="D11" s="267">
        <f>'NEO&lt;1500'!D11+'NEO(1501-2500)'!D11+'NEO(&gt; 2500)'!D11</f>
        <v>0</v>
      </c>
      <c r="E11" s="267">
        <f>'NEO&lt;1500'!E11+'NEO(1501-2500)'!E11+'NEO(&gt; 2500)'!E11</f>
        <v>0</v>
      </c>
      <c r="F11" s="7" t="str">
        <f t="shared" si="0"/>
        <v>-</v>
      </c>
      <c r="G11" s="7" t="str">
        <f t="shared" si="1"/>
        <v>-</v>
      </c>
      <c r="H11" s="369">
        <v>10.96</v>
      </c>
      <c r="I11" s="369">
        <v>10.59</v>
      </c>
      <c r="J11" s="9" t="str">
        <f t="shared" si="2"/>
        <v/>
      </c>
      <c r="K11" s="288">
        <f>'NEO&lt;1500'!K11+'NEO(1501-2500)'!K11+'NEO(&gt; 2500)'!K11</f>
        <v>0</v>
      </c>
      <c r="L11" s="267">
        <f>'NEO&lt;1500'!L11+'NEO(1501-2500)'!L11+'NEO(&gt; 2500)'!L11</f>
        <v>0</v>
      </c>
      <c r="M11" s="267">
        <f>'NEO&lt;1500'!M11+'NEO(1501-2500)'!M11+'NEO(&gt; 2500)'!M11</f>
        <v>0</v>
      </c>
      <c r="N11" s="8" t="str">
        <f t="shared" si="3"/>
        <v>-</v>
      </c>
      <c r="O11" s="7" t="str">
        <f t="shared" si="4"/>
        <v>-</v>
      </c>
      <c r="P11" s="369">
        <v>4.0599999999999996</v>
      </c>
      <c r="Q11" s="369">
        <v>4.05</v>
      </c>
      <c r="R11" s="10" t="str">
        <f t="shared" si="5"/>
        <v/>
      </c>
      <c r="S11" s="288">
        <f>'NEO&lt;1500'!S11+'NEO(1501-2500)'!S11+'NEO(&gt; 2500)'!S11</f>
        <v>0</v>
      </c>
      <c r="T11" s="267">
        <f>'NEO&lt;1500'!T11+'NEO(1501-2500)'!T11+'NEO(&gt; 2500)'!T11</f>
        <v>0</v>
      </c>
      <c r="U11" s="267">
        <f>'NEO&lt;1500'!U11+'NEO(1501-2500)'!U11+'NEO(&gt; 2500)'!U11</f>
        <v>0</v>
      </c>
      <c r="V11" s="8" t="str">
        <f t="shared" si="6"/>
        <v>-</v>
      </c>
      <c r="W11" s="7" t="str">
        <f t="shared" si="7"/>
        <v>-</v>
      </c>
      <c r="X11" s="369">
        <v>7.84</v>
      </c>
      <c r="Y11" s="369">
        <v>4.04</v>
      </c>
      <c r="Z11" s="10" t="str">
        <f t="shared" si="8"/>
        <v/>
      </c>
      <c r="AA11" s="2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x14ac:dyDescent="0.2">
      <c r="A12" s="425"/>
      <c r="B12" s="56" t="s">
        <v>25</v>
      </c>
      <c r="C12" s="266">
        <f>'NEO&lt;1500'!C12+'NEO(1501-2500)'!C12+'NEO(&gt; 2500)'!C12</f>
        <v>0</v>
      </c>
      <c r="D12" s="267">
        <f>'NEO&lt;1500'!D12+'NEO(1501-2500)'!D12+'NEO(&gt; 2500)'!D12</f>
        <v>0</v>
      </c>
      <c r="E12" s="267">
        <f>'NEO&lt;1500'!E12+'NEO(1501-2500)'!E12+'NEO(&gt; 2500)'!E12</f>
        <v>0</v>
      </c>
      <c r="F12" s="7" t="str">
        <f t="shared" si="0"/>
        <v>-</v>
      </c>
      <c r="G12" s="7" t="str">
        <f t="shared" si="1"/>
        <v>-</v>
      </c>
      <c r="H12" s="369">
        <v>10.96</v>
      </c>
      <c r="I12" s="369">
        <v>10.59</v>
      </c>
      <c r="J12" s="9" t="str">
        <f t="shared" si="2"/>
        <v/>
      </c>
      <c r="K12" s="288">
        <f>'NEO&lt;1500'!K12+'NEO(1501-2500)'!K12+'NEO(&gt; 2500)'!K12</f>
        <v>0</v>
      </c>
      <c r="L12" s="267">
        <f>'NEO&lt;1500'!L12+'NEO(1501-2500)'!L12+'NEO(&gt; 2500)'!L12</f>
        <v>0</v>
      </c>
      <c r="M12" s="267">
        <f>'NEO&lt;1500'!M12+'NEO(1501-2500)'!M12+'NEO(&gt; 2500)'!M12</f>
        <v>0</v>
      </c>
      <c r="N12" s="8" t="str">
        <f t="shared" si="3"/>
        <v>-</v>
      </c>
      <c r="O12" s="7" t="str">
        <f t="shared" si="4"/>
        <v>-</v>
      </c>
      <c r="P12" s="369">
        <v>4.0599999999999996</v>
      </c>
      <c r="Q12" s="369">
        <v>4.05</v>
      </c>
      <c r="R12" s="10" t="str">
        <f t="shared" si="5"/>
        <v/>
      </c>
      <c r="S12" s="288">
        <f>'NEO&lt;1500'!S12+'NEO(1501-2500)'!S12+'NEO(&gt; 2500)'!S12</f>
        <v>0</v>
      </c>
      <c r="T12" s="267">
        <f>'NEO&lt;1500'!T12+'NEO(1501-2500)'!T12+'NEO(&gt; 2500)'!T12</f>
        <v>0</v>
      </c>
      <c r="U12" s="267">
        <f>'NEO&lt;1500'!U12+'NEO(1501-2500)'!U12+'NEO(&gt; 2500)'!U12</f>
        <v>0</v>
      </c>
      <c r="V12" s="8" t="str">
        <f t="shared" si="6"/>
        <v>-</v>
      </c>
      <c r="W12" s="7" t="str">
        <f t="shared" si="7"/>
        <v>-</v>
      </c>
      <c r="X12" s="369">
        <v>7.84</v>
      </c>
      <c r="Y12" s="369">
        <v>4.04</v>
      </c>
      <c r="Z12" s="10" t="str">
        <f t="shared" si="8"/>
        <v/>
      </c>
      <c r="AA12" s="2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x14ac:dyDescent="0.2">
      <c r="A13" s="425"/>
      <c r="B13" s="56" t="s">
        <v>26</v>
      </c>
      <c r="C13" s="266">
        <f>'NEO&lt;1500'!C13+'NEO(1501-2500)'!C13+'NEO(&gt; 2500)'!C13</f>
        <v>0</v>
      </c>
      <c r="D13" s="267">
        <f>'NEO&lt;1500'!D13+'NEO(1501-2500)'!D13+'NEO(&gt; 2500)'!D13</f>
        <v>0</v>
      </c>
      <c r="E13" s="267">
        <f>'NEO&lt;1500'!E13+'NEO(1501-2500)'!E13+'NEO(&gt; 2500)'!E13</f>
        <v>0</v>
      </c>
      <c r="F13" s="7" t="str">
        <f t="shared" si="0"/>
        <v>-</v>
      </c>
      <c r="G13" s="7" t="str">
        <f t="shared" si="1"/>
        <v>-</v>
      </c>
      <c r="H13" s="369">
        <v>10.96</v>
      </c>
      <c r="I13" s="369">
        <v>10.59</v>
      </c>
      <c r="J13" s="9" t="str">
        <f t="shared" si="2"/>
        <v/>
      </c>
      <c r="K13" s="288">
        <f>'NEO&lt;1500'!K13+'NEO(1501-2500)'!K13+'NEO(&gt; 2500)'!K13</f>
        <v>0</v>
      </c>
      <c r="L13" s="267">
        <f>'NEO&lt;1500'!L13+'NEO(1501-2500)'!L13+'NEO(&gt; 2500)'!L13</f>
        <v>0</v>
      </c>
      <c r="M13" s="267">
        <f>'NEO&lt;1500'!M13+'NEO(1501-2500)'!M13+'NEO(&gt; 2500)'!M13</f>
        <v>0</v>
      </c>
      <c r="N13" s="8" t="str">
        <f t="shared" si="3"/>
        <v>-</v>
      </c>
      <c r="O13" s="7" t="str">
        <f t="shared" si="4"/>
        <v>-</v>
      </c>
      <c r="P13" s="369">
        <v>4.0599999999999996</v>
      </c>
      <c r="Q13" s="369">
        <v>4.05</v>
      </c>
      <c r="R13" s="10" t="str">
        <f t="shared" si="5"/>
        <v/>
      </c>
      <c r="S13" s="288">
        <f>'NEO&lt;1500'!S13+'NEO(1501-2500)'!S13+'NEO(&gt; 2500)'!S13</f>
        <v>0</v>
      </c>
      <c r="T13" s="267">
        <f>'NEO&lt;1500'!T13+'NEO(1501-2500)'!T13+'NEO(&gt; 2500)'!T13</f>
        <v>0</v>
      </c>
      <c r="U13" s="267">
        <f>'NEO&lt;1500'!U13+'NEO(1501-2500)'!U13+'NEO(&gt; 2500)'!U13</f>
        <v>0</v>
      </c>
      <c r="V13" s="8" t="str">
        <f t="shared" si="6"/>
        <v>-</v>
      </c>
      <c r="W13" s="7" t="str">
        <f t="shared" si="7"/>
        <v>-</v>
      </c>
      <c r="X13" s="369">
        <v>7.84</v>
      </c>
      <c r="Y13" s="369">
        <v>4.04</v>
      </c>
      <c r="Z13" s="10" t="str">
        <f t="shared" si="8"/>
        <v/>
      </c>
      <c r="AA13" s="2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425"/>
      <c r="B14" s="56" t="s">
        <v>27</v>
      </c>
      <c r="C14" s="266">
        <f>'NEO&lt;1500'!C14+'NEO(1501-2500)'!C14+'NEO(&gt; 2500)'!C14</f>
        <v>0</v>
      </c>
      <c r="D14" s="267">
        <f>'NEO&lt;1500'!D14+'NEO(1501-2500)'!D14+'NEO(&gt; 2500)'!D14</f>
        <v>0</v>
      </c>
      <c r="E14" s="267">
        <f>'NEO&lt;1500'!E14+'NEO(1501-2500)'!E14+'NEO(&gt; 2500)'!E14</f>
        <v>0</v>
      </c>
      <c r="F14" s="7" t="str">
        <f t="shared" si="0"/>
        <v>-</v>
      </c>
      <c r="G14" s="7" t="str">
        <f t="shared" si="1"/>
        <v>-</v>
      </c>
      <c r="H14" s="369">
        <v>10.96</v>
      </c>
      <c r="I14" s="369">
        <v>10.59</v>
      </c>
      <c r="J14" s="9" t="str">
        <f t="shared" si="2"/>
        <v/>
      </c>
      <c r="K14" s="288">
        <f>'NEO&lt;1500'!K14+'NEO(1501-2500)'!K14+'NEO(&gt; 2500)'!K14</f>
        <v>0</v>
      </c>
      <c r="L14" s="267">
        <f>'NEO&lt;1500'!L14+'NEO(1501-2500)'!L14+'NEO(&gt; 2500)'!L14</f>
        <v>0</v>
      </c>
      <c r="M14" s="267">
        <f>'NEO&lt;1500'!M14+'NEO(1501-2500)'!M14+'NEO(&gt; 2500)'!M14</f>
        <v>0</v>
      </c>
      <c r="N14" s="8" t="str">
        <f t="shared" si="3"/>
        <v>-</v>
      </c>
      <c r="O14" s="7" t="str">
        <f t="shared" si="4"/>
        <v>-</v>
      </c>
      <c r="P14" s="369">
        <v>4.0599999999999996</v>
      </c>
      <c r="Q14" s="369">
        <v>4.05</v>
      </c>
      <c r="R14" s="10" t="str">
        <f t="shared" si="5"/>
        <v/>
      </c>
      <c r="S14" s="288">
        <f>'NEO&lt;1500'!S14+'NEO(1501-2500)'!S14+'NEO(&gt; 2500)'!S14</f>
        <v>0</v>
      </c>
      <c r="T14" s="267">
        <f>'NEO&lt;1500'!T14+'NEO(1501-2500)'!T14+'NEO(&gt; 2500)'!T14</f>
        <v>0</v>
      </c>
      <c r="U14" s="267">
        <f>'NEO&lt;1500'!U14+'NEO(1501-2500)'!U14+'NEO(&gt; 2500)'!U14</f>
        <v>0</v>
      </c>
      <c r="V14" s="8" t="str">
        <f t="shared" si="6"/>
        <v>-</v>
      </c>
      <c r="W14" s="7" t="str">
        <f t="shared" si="7"/>
        <v>-</v>
      </c>
      <c r="X14" s="369">
        <v>7.84</v>
      </c>
      <c r="Y14" s="369">
        <v>4.04</v>
      </c>
      <c r="Z14" s="10" t="str">
        <f>IF(S14=0,"",(((W14*0.001)+2.58*(SQRT(W14*0.001/S14))))*1000)</f>
        <v/>
      </c>
      <c r="AA14" s="2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x14ac:dyDescent="0.2">
      <c r="A15" s="425"/>
      <c r="B15" s="56" t="s">
        <v>28</v>
      </c>
      <c r="C15" s="266">
        <f>'NEO&lt;1500'!C15+'NEO(1501-2500)'!C15+'NEO(&gt; 2500)'!C15</f>
        <v>0</v>
      </c>
      <c r="D15" s="267">
        <f>'NEO&lt;1500'!D15+'NEO(1501-2500)'!D15+'NEO(&gt; 2500)'!D15</f>
        <v>0</v>
      </c>
      <c r="E15" s="267">
        <f>'NEO&lt;1500'!E15+'NEO(1501-2500)'!E15+'NEO(&gt; 2500)'!E15</f>
        <v>0</v>
      </c>
      <c r="F15" s="7" t="str">
        <f t="shared" si="0"/>
        <v>-</v>
      </c>
      <c r="G15" s="7" t="str">
        <f t="shared" si="1"/>
        <v>-</v>
      </c>
      <c r="H15" s="369">
        <v>10.96</v>
      </c>
      <c r="I15" s="369">
        <v>10.59</v>
      </c>
      <c r="J15" s="9" t="str">
        <f t="shared" si="2"/>
        <v/>
      </c>
      <c r="K15" s="288">
        <f>'NEO&lt;1500'!K15+'NEO(1501-2500)'!K15+'NEO(&gt; 2500)'!K15</f>
        <v>0</v>
      </c>
      <c r="L15" s="267">
        <f>'NEO&lt;1500'!L15+'NEO(1501-2500)'!L15+'NEO(&gt; 2500)'!L15</f>
        <v>0</v>
      </c>
      <c r="M15" s="267">
        <f>'NEO&lt;1500'!M15+'NEO(1501-2500)'!M15+'NEO(&gt; 2500)'!M15</f>
        <v>0</v>
      </c>
      <c r="N15" s="8" t="str">
        <f t="shared" si="3"/>
        <v>-</v>
      </c>
      <c r="O15" s="7" t="str">
        <f t="shared" si="4"/>
        <v>-</v>
      </c>
      <c r="P15" s="369">
        <v>4.0599999999999996</v>
      </c>
      <c r="Q15" s="369">
        <v>4.05</v>
      </c>
      <c r="R15" s="10" t="str">
        <f t="shared" si="5"/>
        <v/>
      </c>
      <c r="S15" s="288">
        <f>'NEO&lt;1500'!S15+'NEO(1501-2500)'!S15+'NEO(&gt; 2500)'!S15</f>
        <v>0</v>
      </c>
      <c r="T15" s="267">
        <f>'NEO&lt;1500'!T15+'NEO(1501-2500)'!T15+'NEO(&gt; 2500)'!T15</f>
        <v>0</v>
      </c>
      <c r="U15" s="267">
        <f>'NEO&lt;1500'!U15+'NEO(1501-2500)'!U15+'NEO(&gt; 2500)'!U15</f>
        <v>0</v>
      </c>
      <c r="V15" s="8" t="str">
        <f t="shared" si="6"/>
        <v>-</v>
      </c>
      <c r="W15" s="7" t="str">
        <f t="shared" si="7"/>
        <v>-</v>
      </c>
      <c r="X15" s="369">
        <v>7.84</v>
      </c>
      <c r="Y15" s="369">
        <v>4.04</v>
      </c>
      <c r="Z15" s="10" t="str">
        <f>IF(S15=0,"",(((W15*0.001)+2.58*(SQRT(W15*0.001/S15))))*1000)</f>
        <v/>
      </c>
      <c r="AA15" s="2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x14ac:dyDescent="0.2">
      <c r="A16" s="425"/>
      <c r="B16" s="56" t="s">
        <v>29</v>
      </c>
      <c r="C16" s="266">
        <f>'NEO&lt;1500'!C16+'NEO(1501-2500)'!C16+'NEO(&gt; 2500)'!C16</f>
        <v>0</v>
      </c>
      <c r="D16" s="267">
        <f>'NEO&lt;1500'!D16+'NEO(1501-2500)'!D16+'NEO(&gt; 2500)'!D16</f>
        <v>0</v>
      </c>
      <c r="E16" s="267">
        <f>'NEO&lt;1500'!E16+'NEO(1501-2500)'!E16+'NEO(&gt; 2500)'!E16</f>
        <v>0</v>
      </c>
      <c r="F16" s="7" t="str">
        <f t="shared" si="0"/>
        <v>-</v>
      </c>
      <c r="G16" s="7" t="str">
        <f t="shared" si="1"/>
        <v>-</v>
      </c>
      <c r="H16" s="369">
        <v>10.96</v>
      </c>
      <c r="I16" s="369">
        <v>10.59</v>
      </c>
      <c r="J16" s="9" t="str">
        <f t="shared" si="2"/>
        <v/>
      </c>
      <c r="K16" s="288">
        <f>'NEO&lt;1500'!K16+'NEO(1501-2500)'!K16+'NEO(&gt; 2500)'!K16</f>
        <v>0</v>
      </c>
      <c r="L16" s="267">
        <f>'NEO&lt;1500'!L16+'NEO(1501-2500)'!L16+'NEO(&gt; 2500)'!L16</f>
        <v>0</v>
      </c>
      <c r="M16" s="267">
        <f>'NEO&lt;1500'!M16+'NEO(1501-2500)'!M16+'NEO(&gt; 2500)'!M16</f>
        <v>0</v>
      </c>
      <c r="N16" s="8" t="str">
        <f t="shared" si="3"/>
        <v>-</v>
      </c>
      <c r="O16" s="7" t="str">
        <f t="shared" si="4"/>
        <v>-</v>
      </c>
      <c r="P16" s="369">
        <v>4.0599999999999996</v>
      </c>
      <c r="Q16" s="369">
        <v>4.05</v>
      </c>
      <c r="R16" s="10" t="str">
        <f t="shared" si="5"/>
        <v/>
      </c>
      <c r="S16" s="288">
        <f>'NEO&lt;1500'!S16+'NEO(1501-2500)'!S16+'NEO(&gt; 2500)'!S16</f>
        <v>0</v>
      </c>
      <c r="T16" s="267">
        <f>'NEO&lt;1500'!T16+'NEO(1501-2500)'!T16+'NEO(&gt; 2500)'!T16</f>
        <v>0</v>
      </c>
      <c r="U16" s="267">
        <f>'NEO&lt;1500'!U16+'NEO(1501-2500)'!U16+'NEO(&gt; 2500)'!U16</f>
        <v>0</v>
      </c>
      <c r="V16" s="8" t="str">
        <f t="shared" si="6"/>
        <v>-</v>
      </c>
      <c r="W16" s="7" t="str">
        <f t="shared" si="7"/>
        <v>-</v>
      </c>
      <c r="X16" s="369">
        <v>7.84</v>
      </c>
      <c r="Y16" s="369">
        <v>4.04</v>
      </c>
      <c r="Z16" s="10" t="str">
        <f>IF(S16=0,"",(((W16*0.001)+2.58*(SQRT(W16*0.001/S16))))*1000)</f>
        <v/>
      </c>
      <c r="AA16" s="23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425"/>
      <c r="B17" s="56" t="s">
        <v>30</v>
      </c>
      <c r="C17" s="266">
        <f>'NEO&lt;1500'!C17+'NEO(1501-2500)'!C17+'NEO(&gt; 2500)'!C17</f>
        <v>0</v>
      </c>
      <c r="D17" s="267">
        <f>'NEO&lt;1500'!D17+'NEO(1501-2500)'!D17+'NEO(&gt; 2500)'!D17</f>
        <v>0</v>
      </c>
      <c r="E17" s="267">
        <f>'NEO&lt;1500'!E17+'NEO(1501-2500)'!E17+'NEO(&gt; 2500)'!E17</f>
        <v>0</v>
      </c>
      <c r="F17" s="7" t="str">
        <f t="shared" si="0"/>
        <v>-</v>
      </c>
      <c r="G17" s="7" t="str">
        <f t="shared" si="1"/>
        <v>-</v>
      </c>
      <c r="H17" s="369">
        <v>10.96</v>
      </c>
      <c r="I17" s="369">
        <v>10.59</v>
      </c>
      <c r="J17" s="9" t="str">
        <f t="shared" si="2"/>
        <v/>
      </c>
      <c r="K17" s="288">
        <f>'NEO&lt;1500'!K17+'NEO(1501-2500)'!K17+'NEO(&gt; 2500)'!K17</f>
        <v>0</v>
      </c>
      <c r="L17" s="267">
        <f>'NEO&lt;1500'!L17+'NEO(1501-2500)'!L17+'NEO(&gt; 2500)'!L17</f>
        <v>0</v>
      </c>
      <c r="M17" s="267">
        <f>'NEO&lt;1500'!M17+'NEO(1501-2500)'!M17+'NEO(&gt; 2500)'!M17</f>
        <v>0</v>
      </c>
      <c r="N17" s="8" t="str">
        <f t="shared" si="3"/>
        <v>-</v>
      </c>
      <c r="O17" s="7" t="str">
        <f t="shared" si="4"/>
        <v>-</v>
      </c>
      <c r="P17" s="369">
        <v>4.0599999999999996</v>
      </c>
      <c r="Q17" s="369">
        <v>4.05</v>
      </c>
      <c r="R17" s="10" t="str">
        <f t="shared" si="5"/>
        <v/>
      </c>
      <c r="S17" s="288">
        <f>'NEO&lt;1500'!S17+'NEO(1501-2500)'!S17+'NEO(&gt; 2500)'!S17</f>
        <v>0</v>
      </c>
      <c r="T17" s="267">
        <f>'NEO&lt;1500'!T17+'NEO(1501-2500)'!T17+'NEO(&gt; 2500)'!T17</f>
        <v>0</v>
      </c>
      <c r="U17" s="267">
        <f>'NEO&lt;1500'!U17+'NEO(1501-2500)'!U17+'NEO(&gt; 2500)'!U17</f>
        <v>0</v>
      </c>
      <c r="V17" s="8" t="str">
        <f t="shared" si="6"/>
        <v>-</v>
      </c>
      <c r="W17" s="7" t="str">
        <f t="shared" si="7"/>
        <v>-</v>
      </c>
      <c r="X17" s="369">
        <v>7.84</v>
      </c>
      <c r="Y17" s="369">
        <v>4.04</v>
      </c>
      <c r="Z17" s="10" t="str">
        <f t="shared" si="8"/>
        <v/>
      </c>
      <c r="AA17" s="23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x14ac:dyDescent="0.2">
      <c r="A18" s="425"/>
      <c r="B18" s="56" t="s">
        <v>31</v>
      </c>
      <c r="C18" s="266">
        <f>'NEO&lt;1500'!C18+'NEO(1501-2500)'!C18+'NEO(&gt; 2500)'!C18</f>
        <v>0</v>
      </c>
      <c r="D18" s="267">
        <f>'NEO&lt;1500'!D18+'NEO(1501-2500)'!D18+'NEO(&gt; 2500)'!D18</f>
        <v>0</v>
      </c>
      <c r="E18" s="267">
        <f>'NEO&lt;1500'!E18+'NEO(1501-2500)'!E18+'NEO(&gt; 2500)'!E18</f>
        <v>0</v>
      </c>
      <c r="F18" s="7" t="str">
        <f t="shared" si="0"/>
        <v>-</v>
      </c>
      <c r="G18" s="7" t="str">
        <f t="shared" si="1"/>
        <v>-</v>
      </c>
      <c r="H18" s="369">
        <v>10.96</v>
      </c>
      <c r="I18" s="369">
        <v>10.59</v>
      </c>
      <c r="J18" s="9" t="str">
        <f t="shared" si="2"/>
        <v/>
      </c>
      <c r="K18" s="288">
        <f>'NEO&lt;1500'!K18+'NEO(1501-2500)'!K18+'NEO(&gt; 2500)'!K18</f>
        <v>0</v>
      </c>
      <c r="L18" s="267">
        <f>'NEO&lt;1500'!L18+'NEO(1501-2500)'!L18+'NEO(&gt; 2500)'!L18</f>
        <v>0</v>
      </c>
      <c r="M18" s="267">
        <f>'NEO&lt;1500'!M18+'NEO(1501-2500)'!M18+'NEO(&gt; 2500)'!M18</f>
        <v>0</v>
      </c>
      <c r="N18" s="8" t="str">
        <f t="shared" si="3"/>
        <v>-</v>
      </c>
      <c r="O18" s="7" t="str">
        <f t="shared" si="4"/>
        <v>-</v>
      </c>
      <c r="P18" s="369">
        <v>4.0599999999999996</v>
      </c>
      <c r="Q18" s="369">
        <v>4.05</v>
      </c>
      <c r="R18" s="10" t="str">
        <f t="shared" si="5"/>
        <v/>
      </c>
      <c r="S18" s="288">
        <f>'NEO&lt;1500'!S18+'NEO(1501-2500)'!S18+'NEO(&gt; 2500)'!S18</f>
        <v>0</v>
      </c>
      <c r="T18" s="267">
        <f>'NEO&lt;1500'!T18+'NEO(1501-2500)'!T18+'NEO(&gt; 2500)'!T18</f>
        <v>0</v>
      </c>
      <c r="U18" s="267">
        <f>'NEO&lt;1500'!U18+'NEO(1501-2500)'!U18+'NEO(&gt; 2500)'!U18</f>
        <v>0</v>
      </c>
      <c r="V18" s="8" t="str">
        <f t="shared" si="6"/>
        <v>-</v>
      </c>
      <c r="W18" s="7" t="str">
        <f t="shared" si="7"/>
        <v>-</v>
      </c>
      <c r="X18" s="369">
        <v>7.84</v>
      </c>
      <c r="Y18" s="369">
        <v>4.04</v>
      </c>
      <c r="Z18" s="10" t="str">
        <f t="shared" si="8"/>
        <v/>
      </c>
      <c r="AA18" s="2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3.5" thickBot="1" x14ac:dyDescent="0.25">
      <c r="A19" s="425"/>
      <c r="B19" s="63" t="s">
        <v>32</v>
      </c>
      <c r="C19" s="268">
        <f>'NEO&lt;1500'!C19+'NEO(1501-2500)'!C19+'NEO(&gt; 2500)'!C19</f>
        <v>0</v>
      </c>
      <c r="D19" s="269">
        <f>'NEO&lt;1500'!D19+'NEO(1501-2500)'!D19+'NEO(&gt; 2500)'!D19</f>
        <v>0</v>
      </c>
      <c r="E19" s="269">
        <f>'NEO&lt;1500'!E19+'NEO(1501-2500)'!E19+'NEO(&gt; 2500)'!E19</f>
        <v>0</v>
      </c>
      <c r="F19" s="43" t="str">
        <f t="shared" si="0"/>
        <v>-</v>
      </c>
      <c r="G19" s="43" t="str">
        <f t="shared" si="1"/>
        <v>-</v>
      </c>
      <c r="H19" s="369">
        <v>10.96</v>
      </c>
      <c r="I19" s="369">
        <v>10.59</v>
      </c>
      <c r="J19" s="125" t="str">
        <f t="shared" si="2"/>
        <v/>
      </c>
      <c r="K19" s="289">
        <f>'NEO&lt;1500'!K19+'NEO(1501-2500)'!K19+'NEO(&gt; 2500)'!K19</f>
        <v>0</v>
      </c>
      <c r="L19" s="269">
        <f>'NEO&lt;1500'!L19+'NEO(1501-2500)'!L19+'NEO(&gt; 2500)'!L19</f>
        <v>0</v>
      </c>
      <c r="M19" s="269">
        <f>'NEO&lt;1500'!M19+'NEO(1501-2500)'!M19+'NEO(&gt; 2500)'!M19</f>
        <v>0</v>
      </c>
      <c r="N19" s="42" t="str">
        <f t="shared" si="3"/>
        <v>-</v>
      </c>
      <c r="O19" s="43" t="str">
        <f t="shared" si="4"/>
        <v>-</v>
      </c>
      <c r="P19" s="369">
        <v>4.0599999999999996</v>
      </c>
      <c r="Q19" s="369">
        <v>4.05</v>
      </c>
      <c r="R19" s="102" t="str">
        <f t="shared" si="5"/>
        <v/>
      </c>
      <c r="S19" s="289">
        <f>'NEO&lt;1500'!S19+'NEO(1501-2500)'!S19+'NEO(&gt; 2500)'!S19</f>
        <v>0</v>
      </c>
      <c r="T19" s="269">
        <f>'NEO&lt;1500'!T19+'NEO(1501-2500)'!T19+'NEO(&gt; 2500)'!T19</f>
        <v>0</v>
      </c>
      <c r="U19" s="269">
        <f>'NEO&lt;1500'!U19+'NEO(1501-2500)'!U19+'NEO(&gt; 2500)'!U19</f>
        <v>0</v>
      </c>
      <c r="V19" s="42" t="str">
        <f t="shared" si="6"/>
        <v>-</v>
      </c>
      <c r="W19" s="43" t="str">
        <f t="shared" si="7"/>
        <v>-</v>
      </c>
      <c r="X19" s="369">
        <v>7.84</v>
      </c>
      <c r="Y19" s="369">
        <v>4.04</v>
      </c>
      <c r="Z19" s="102" t="str">
        <f t="shared" si="8"/>
        <v/>
      </c>
      <c r="AA19" s="23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271">
        <f>SUM(E8:E19)</f>
        <v>0</v>
      </c>
      <c r="F20" s="86" t="str">
        <f t="shared" si="0"/>
        <v>-</v>
      </c>
      <c r="G20" s="86" t="str">
        <f t="shared" si="1"/>
        <v>-</v>
      </c>
      <c r="H20" s="369">
        <v>10.96</v>
      </c>
      <c r="I20" s="369">
        <v>10.59</v>
      </c>
      <c r="J20" s="141" t="str">
        <f t="shared" si="2"/>
        <v/>
      </c>
      <c r="K20" s="290">
        <f>SUM(K8:K19)</f>
        <v>0</v>
      </c>
      <c r="L20" s="275">
        <f>SUM(L8:L19)</f>
        <v>0</v>
      </c>
      <c r="M20" s="275">
        <f>SUM(M8:M19)</f>
        <v>0</v>
      </c>
      <c r="N20" s="142" t="str">
        <f t="shared" si="3"/>
        <v>-</v>
      </c>
      <c r="O20" s="86" t="str">
        <f t="shared" si="4"/>
        <v>-</v>
      </c>
      <c r="P20" s="369">
        <v>4.0599999999999996</v>
      </c>
      <c r="Q20" s="369">
        <v>4.05</v>
      </c>
      <c r="R20" s="143" t="str">
        <f t="shared" si="5"/>
        <v/>
      </c>
      <c r="S20" s="290">
        <f>SUM(S8:S19)</f>
        <v>0</v>
      </c>
      <c r="T20" s="275">
        <f>SUM(T8:T19)</f>
        <v>0</v>
      </c>
      <c r="U20" s="275">
        <f>SUM(U8:U19)</f>
        <v>0</v>
      </c>
      <c r="V20" s="142" t="str">
        <f t="shared" si="6"/>
        <v>-</v>
      </c>
      <c r="W20" s="86" t="str">
        <f t="shared" si="7"/>
        <v>-</v>
      </c>
      <c r="X20" s="369">
        <v>7.84</v>
      </c>
      <c r="Y20" s="369">
        <v>4.04</v>
      </c>
      <c r="Z20" s="143" t="str">
        <f t="shared" si="8"/>
        <v/>
      </c>
      <c r="AA20" s="2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ht="12.75" customHeight="1" thickTop="1" x14ac:dyDescent="0.2">
      <c r="A21" s="424">
        <v>2006</v>
      </c>
      <c r="B21" s="55" t="s">
        <v>21</v>
      </c>
      <c r="C21" s="272">
        <f>'NEO&lt;1500'!C21+'NEO(1501-2500)'!C21+'NEO(&gt; 2500)'!C21</f>
        <v>0</v>
      </c>
      <c r="D21" s="273">
        <f>'NEO&lt;1500'!D21+'NEO(1501-2500)'!D21+'NEO(&gt; 2500)'!D21</f>
        <v>0</v>
      </c>
      <c r="E21" s="273">
        <f>'NEO&lt;1500'!E21+'NEO(1501-2500)'!E21+'NEO(&gt; 2500)'!E21</f>
        <v>0</v>
      </c>
      <c r="F21" s="13" t="str">
        <f t="shared" si="0"/>
        <v>-</v>
      </c>
      <c r="G21" s="13" t="str">
        <f t="shared" si="1"/>
        <v>-</v>
      </c>
      <c r="H21" s="369">
        <v>10.96</v>
      </c>
      <c r="I21" s="369">
        <v>10.59</v>
      </c>
      <c r="J21" s="30" t="str">
        <f t="shared" si="2"/>
        <v/>
      </c>
      <c r="K21" s="291">
        <f>'NEO&lt;1500'!K21+'NEO(1501-2500)'!K21+'NEO(&gt; 2500)'!K21</f>
        <v>0</v>
      </c>
      <c r="L21" s="273">
        <f>'NEO&lt;1500'!L21+'NEO(1501-2500)'!L21+'NEO(&gt; 2500)'!L21</f>
        <v>0</v>
      </c>
      <c r="M21" s="273">
        <f>'NEO&lt;1500'!M21+'NEO(1501-2500)'!M21+'NEO(&gt; 2500)'!M21</f>
        <v>0</v>
      </c>
      <c r="N21" s="15" t="str">
        <f t="shared" si="3"/>
        <v>-</v>
      </c>
      <c r="O21" s="13" t="str">
        <f t="shared" si="4"/>
        <v>-</v>
      </c>
      <c r="P21" s="369">
        <v>4.0599999999999996</v>
      </c>
      <c r="Q21" s="369">
        <v>4.05</v>
      </c>
      <c r="R21" s="14" t="str">
        <f t="shared" si="5"/>
        <v/>
      </c>
      <c r="S21" s="291">
        <f>'NEO&lt;1500'!S21+'NEO(1501-2500)'!S21+'NEO(&gt; 2500)'!S21</f>
        <v>0</v>
      </c>
      <c r="T21" s="273">
        <f>'NEO&lt;1500'!T21+'NEO(1501-2500)'!T21+'NEO(&gt; 2500)'!T21</f>
        <v>0</v>
      </c>
      <c r="U21" s="273">
        <f>'NEO&lt;1500'!U21+'NEO(1501-2500)'!U21+'NEO(&gt; 2500)'!U21</f>
        <v>0</v>
      </c>
      <c r="V21" s="15" t="str">
        <f t="shared" si="6"/>
        <v>-</v>
      </c>
      <c r="W21" s="13" t="str">
        <f t="shared" si="7"/>
        <v>-</v>
      </c>
      <c r="X21" s="369">
        <v>7.84</v>
      </c>
      <c r="Y21" s="369">
        <v>4.04</v>
      </c>
      <c r="Z21" s="14" t="str">
        <f t="shared" si="8"/>
        <v/>
      </c>
      <c r="AA21" s="23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425"/>
      <c r="B22" s="56" t="s">
        <v>22</v>
      </c>
      <c r="C22" s="266">
        <f>'NEO&lt;1500'!C22+'NEO(1501-2500)'!C22+'NEO(&gt; 2500)'!C22</f>
        <v>0</v>
      </c>
      <c r="D22" s="267">
        <f>'NEO&lt;1500'!D22+'NEO(1501-2500)'!D22+'NEO(&gt; 2500)'!D22</f>
        <v>0</v>
      </c>
      <c r="E22" s="267">
        <f>'NEO&lt;1500'!E22+'NEO(1501-2500)'!E22+'NEO(&gt; 2500)'!E22</f>
        <v>0</v>
      </c>
      <c r="F22" s="7" t="str">
        <f t="shared" si="0"/>
        <v>-</v>
      </c>
      <c r="G22" s="7" t="str">
        <f t="shared" si="1"/>
        <v>-</v>
      </c>
      <c r="H22" s="369">
        <v>10.96</v>
      </c>
      <c r="I22" s="369">
        <v>10.59</v>
      </c>
      <c r="J22" s="9" t="str">
        <f t="shared" si="2"/>
        <v/>
      </c>
      <c r="K22" s="288">
        <f>'NEO&lt;1500'!K22+'NEO(1501-2500)'!K22+'NEO(&gt; 2500)'!K22</f>
        <v>0</v>
      </c>
      <c r="L22" s="267">
        <f>'NEO&lt;1500'!L22+'NEO(1501-2500)'!L22+'NEO(&gt; 2500)'!L22</f>
        <v>0</v>
      </c>
      <c r="M22" s="267">
        <f>'NEO&lt;1500'!M22+'NEO(1501-2500)'!M22+'NEO(&gt; 2500)'!M22</f>
        <v>0</v>
      </c>
      <c r="N22" s="8" t="str">
        <f t="shared" si="3"/>
        <v>-</v>
      </c>
      <c r="O22" s="7" t="str">
        <f t="shared" si="4"/>
        <v>-</v>
      </c>
      <c r="P22" s="369">
        <v>4.0599999999999996</v>
      </c>
      <c r="Q22" s="369">
        <v>4.05</v>
      </c>
      <c r="R22" s="10" t="str">
        <f t="shared" si="5"/>
        <v/>
      </c>
      <c r="S22" s="288">
        <f>'NEO&lt;1500'!S22+'NEO(1501-2500)'!S22+'NEO(&gt; 2500)'!S22</f>
        <v>0</v>
      </c>
      <c r="T22" s="267">
        <f>'NEO&lt;1500'!T22+'NEO(1501-2500)'!T22+'NEO(&gt; 2500)'!T22</f>
        <v>0</v>
      </c>
      <c r="U22" s="267">
        <f>'NEO&lt;1500'!U22+'NEO(1501-2500)'!U22+'NEO(&gt; 2500)'!U22</f>
        <v>0</v>
      </c>
      <c r="V22" s="8" t="str">
        <f t="shared" si="6"/>
        <v>-</v>
      </c>
      <c r="W22" s="7" t="str">
        <f t="shared" si="7"/>
        <v>-</v>
      </c>
      <c r="X22" s="369">
        <v>7.84</v>
      </c>
      <c r="Y22" s="369">
        <v>4.04</v>
      </c>
      <c r="Z22" s="10" t="str">
        <f t="shared" si="8"/>
        <v/>
      </c>
      <c r="AA22" s="23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425"/>
      <c r="B23" s="56" t="s">
        <v>23</v>
      </c>
      <c r="C23" s="266">
        <f>'NEO&lt;1500'!C23+'NEO(1501-2500)'!C23+'NEO(&gt; 2500)'!C23</f>
        <v>0</v>
      </c>
      <c r="D23" s="267">
        <f>'NEO&lt;1500'!D23+'NEO(1501-2500)'!D23+'NEO(&gt; 2500)'!D23</f>
        <v>0</v>
      </c>
      <c r="E23" s="267">
        <f>'NEO&lt;1500'!E23+'NEO(1501-2500)'!E23+'NEO(&gt; 2500)'!E23</f>
        <v>0</v>
      </c>
      <c r="F23" s="7" t="str">
        <f t="shared" si="0"/>
        <v>-</v>
      </c>
      <c r="G23" s="7" t="str">
        <f t="shared" si="1"/>
        <v>-</v>
      </c>
      <c r="H23" s="369">
        <v>10.96</v>
      </c>
      <c r="I23" s="369">
        <v>10.59</v>
      </c>
      <c r="J23" s="9" t="str">
        <f t="shared" si="2"/>
        <v/>
      </c>
      <c r="K23" s="288">
        <f>'NEO&lt;1500'!K23+'NEO(1501-2500)'!K23+'NEO(&gt; 2500)'!K23</f>
        <v>0</v>
      </c>
      <c r="L23" s="267">
        <f>'NEO&lt;1500'!L23+'NEO(1501-2500)'!L23+'NEO(&gt; 2500)'!L23</f>
        <v>0</v>
      </c>
      <c r="M23" s="267">
        <f>'NEO&lt;1500'!M23+'NEO(1501-2500)'!M23+'NEO(&gt; 2500)'!M23</f>
        <v>0</v>
      </c>
      <c r="N23" s="8" t="str">
        <f t="shared" si="3"/>
        <v>-</v>
      </c>
      <c r="O23" s="7" t="str">
        <f t="shared" si="4"/>
        <v>-</v>
      </c>
      <c r="P23" s="369">
        <v>4.0599999999999996</v>
      </c>
      <c r="Q23" s="369">
        <v>4.05</v>
      </c>
      <c r="R23" s="10" t="str">
        <f t="shared" si="5"/>
        <v/>
      </c>
      <c r="S23" s="288">
        <f>'NEO&lt;1500'!S23+'NEO(1501-2500)'!S23+'NEO(&gt; 2500)'!S23</f>
        <v>0</v>
      </c>
      <c r="T23" s="267">
        <f>'NEO&lt;1500'!T23+'NEO(1501-2500)'!T23+'NEO(&gt; 2500)'!T23</f>
        <v>0</v>
      </c>
      <c r="U23" s="267">
        <f>'NEO&lt;1500'!U23+'NEO(1501-2500)'!U23+'NEO(&gt; 2500)'!U23</f>
        <v>0</v>
      </c>
      <c r="V23" s="8" t="str">
        <f t="shared" si="6"/>
        <v>-</v>
      </c>
      <c r="W23" s="7" t="str">
        <f t="shared" si="7"/>
        <v>-</v>
      </c>
      <c r="X23" s="369">
        <v>7.84</v>
      </c>
      <c r="Y23" s="369">
        <v>4.04</v>
      </c>
      <c r="Z23" s="10" t="str">
        <f t="shared" si="8"/>
        <v/>
      </c>
      <c r="AA23" s="23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425"/>
      <c r="B24" s="56" t="s">
        <v>24</v>
      </c>
      <c r="C24" s="266">
        <f>'NEO&lt;1500'!C24+'NEO(1501-2500)'!C24+'NEO(&gt; 2500)'!C24</f>
        <v>0</v>
      </c>
      <c r="D24" s="267">
        <f>'NEO&lt;1500'!D24+'NEO(1501-2500)'!D24+'NEO(&gt; 2500)'!D24</f>
        <v>0</v>
      </c>
      <c r="E24" s="267">
        <f>'NEO&lt;1500'!E24+'NEO(1501-2500)'!E24+'NEO(&gt; 2500)'!E24</f>
        <v>0</v>
      </c>
      <c r="F24" s="7" t="str">
        <f t="shared" si="0"/>
        <v>-</v>
      </c>
      <c r="G24" s="7" t="str">
        <f t="shared" si="1"/>
        <v>-</v>
      </c>
      <c r="H24" s="369">
        <v>10.96</v>
      </c>
      <c r="I24" s="369">
        <v>10.59</v>
      </c>
      <c r="J24" s="9" t="str">
        <f t="shared" si="2"/>
        <v/>
      </c>
      <c r="K24" s="288">
        <f>'NEO&lt;1500'!K24+'NEO(1501-2500)'!K24+'NEO(&gt; 2500)'!K24</f>
        <v>0</v>
      </c>
      <c r="L24" s="267">
        <f>'NEO&lt;1500'!L24+'NEO(1501-2500)'!L24+'NEO(&gt; 2500)'!L24</f>
        <v>0</v>
      </c>
      <c r="M24" s="267">
        <f>'NEO&lt;1500'!M24+'NEO(1501-2500)'!M24+'NEO(&gt; 2500)'!M24</f>
        <v>0</v>
      </c>
      <c r="N24" s="8" t="str">
        <f t="shared" si="3"/>
        <v>-</v>
      </c>
      <c r="O24" s="7" t="str">
        <f t="shared" si="4"/>
        <v>-</v>
      </c>
      <c r="P24" s="369">
        <v>4.0599999999999996</v>
      </c>
      <c r="Q24" s="369">
        <v>4.05</v>
      </c>
      <c r="R24" s="10" t="str">
        <f t="shared" si="5"/>
        <v/>
      </c>
      <c r="S24" s="288">
        <f>'NEO&lt;1500'!S24+'NEO(1501-2500)'!S24+'NEO(&gt; 2500)'!S24</f>
        <v>0</v>
      </c>
      <c r="T24" s="267">
        <f>'NEO&lt;1500'!T24+'NEO(1501-2500)'!T24+'NEO(&gt; 2500)'!T24</f>
        <v>0</v>
      </c>
      <c r="U24" s="267">
        <f>'NEO&lt;1500'!U24+'NEO(1501-2500)'!U24+'NEO(&gt; 2500)'!U24</f>
        <v>0</v>
      </c>
      <c r="V24" s="8" t="str">
        <f t="shared" si="6"/>
        <v>-</v>
      </c>
      <c r="W24" s="7" t="str">
        <f t="shared" si="7"/>
        <v>-</v>
      </c>
      <c r="X24" s="369">
        <v>7.84</v>
      </c>
      <c r="Y24" s="369">
        <v>4.04</v>
      </c>
      <c r="Z24" s="10" t="str">
        <f t="shared" si="8"/>
        <v/>
      </c>
      <c r="AA24" s="23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425"/>
      <c r="B25" s="56" t="s">
        <v>25</v>
      </c>
      <c r="C25" s="266">
        <f>'NEO&lt;1500'!C25+'NEO(1501-2500)'!C25+'NEO(&gt; 2500)'!C25</f>
        <v>0</v>
      </c>
      <c r="D25" s="267">
        <f>'NEO&lt;1500'!D25+'NEO(1501-2500)'!D25+'NEO(&gt; 2500)'!D25</f>
        <v>0</v>
      </c>
      <c r="E25" s="267">
        <f>'NEO&lt;1500'!E25+'NEO(1501-2500)'!E25+'NEO(&gt; 2500)'!E25</f>
        <v>0</v>
      </c>
      <c r="F25" s="7" t="str">
        <f t="shared" si="0"/>
        <v>-</v>
      </c>
      <c r="G25" s="7" t="str">
        <f t="shared" si="1"/>
        <v>-</v>
      </c>
      <c r="H25" s="369">
        <v>10.96</v>
      </c>
      <c r="I25" s="369">
        <v>10.59</v>
      </c>
      <c r="J25" s="9" t="str">
        <f t="shared" si="2"/>
        <v/>
      </c>
      <c r="K25" s="288">
        <f>'NEO&lt;1500'!K25+'NEO(1501-2500)'!K25+'NEO(&gt; 2500)'!K25</f>
        <v>0</v>
      </c>
      <c r="L25" s="267">
        <f>'NEO&lt;1500'!L25+'NEO(1501-2500)'!L25+'NEO(&gt; 2500)'!L25</f>
        <v>0</v>
      </c>
      <c r="M25" s="267">
        <f>'NEO&lt;1500'!M25+'NEO(1501-2500)'!M25+'NEO(&gt; 2500)'!M25</f>
        <v>0</v>
      </c>
      <c r="N25" s="8" t="str">
        <f t="shared" si="3"/>
        <v>-</v>
      </c>
      <c r="O25" s="7" t="str">
        <f t="shared" si="4"/>
        <v>-</v>
      </c>
      <c r="P25" s="369">
        <v>4.0599999999999996</v>
      </c>
      <c r="Q25" s="369">
        <v>4.05</v>
      </c>
      <c r="R25" s="10" t="str">
        <f t="shared" si="5"/>
        <v/>
      </c>
      <c r="S25" s="288">
        <f>'NEO&lt;1500'!S25+'NEO(1501-2500)'!S25+'NEO(&gt; 2500)'!S25</f>
        <v>0</v>
      </c>
      <c r="T25" s="267">
        <f>'NEO&lt;1500'!T25+'NEO(1501-2500)'!T25+'NEO(&gt; 2500)'!T25</f>
        <v>0</v>
      </c>
      <c r="U25" s="267">
        <f>'NEO&lt;1500'!U25+'NEO(1501-2500)'!U25+'NEO(&gt; 2500)'!U25</f>
        <v>0</v>
      </c>
      <c r="V25" s="8" t="str">
        <f t="shared" si="6"/>
        <v>-</v>
      </c>
      <c r="W25" s="7" t="str">
        <f t="shared" si="7"/>
        <v>-</v>
      </c>
      <c r="X25" s="369">
        <v>7.84</v>
      </c>
      <c r="Y25" s="369">
        <v>4.04</v>
      </c>
      <c r="Z25" s="10" t="str">
        <f t="shared" si="8"/>
        <v/>
      </c>
      <c r="AA25" s="23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425"/>
      <c r="B26" s="56" t="s">
        <v>26</v>
      </c>
      <c r="C26" s="266">
        <f>'NEO&lt;1500'!C26+'NEO(1501-2500)'!C26+'NEO(&gt; 2500)'!C26</f>
        <v>0</v>
      </c>
      <c r="D26" s="267">
        <f>'NEO&lt;1500'!D26+'NEO(1501-2500)'!D26+'NEO(&gt; 2500)'!D26</f>
        <v>0</v>
      </c>
      <c r="E26" s="267">
        <f>'NEO&lt;1500'!E26+'NEO(1501-2500)'!E26+'NEO(&gt; 2500)'!E26</f>
        <v>0</v>
      </c>
      <c r="F26" s="7" t="str">
        <f t="shared" si="0"/>
        <v>-</v>
      </c>
      <c r="G26" s="7" t="str">
        <f t="shared" si="1"/>
        <v>-</v>
      </c>
      <c r="H26" s="369">
        <v>10.96</v>
      </c>
      <c r="I26" s="369">
        <v>10.59</v>
      </c>
      <c r="J26" s="9" t="str">
        <f t="shared" si="2"/>
        <v/>
      </c>
      <c r="K26" s="288">
        <f>'NEO&lt;1500'!K26+'NEO(1501-2500)'!K26+'NEO(&gt; 2500)'!K26</f>
        <v>0</v>
      </c>
      <c r="L26" s="267">
        <f>'NEO&lt;1500'!L26+'NEO(1501-2500)'!L26+'NEO(&gt; 2500)'!L26</f>
        <v>0</v>
      </c>
      <c r="M26" s="267">
        <f>'NEO&lt;1500'!M26+'NEO(1501-2500)'!M26+'NEO(&gt; 2500)'!M26</f>
        <v>0</v>
      </c>
      <c r="N26" s="8" t="str">
        <f t="shared" si="3"/>
        <v>-</v>
      </c>
      <c r="O26" s="7" t="str">
        <f t="shared" si="4"/>
        <v>-</v>
      </c>
      <c r="P26" s="369">
        <v>4.0599999999999996</v>
      </c>
      <c r="Q26" s="369">
        <v>4.05</v>
      </c>
      <c r="R26" s="10" t="str">
        <f t="shared" si="5"/>
        <v/>
      </c>
      <c r="S26" s="288">
        <f>'NEO&lt;1500'!S26+'NEO(1501-2500)'!S26+'NEO(&gt; 2500)'!S26</f>
        <v>0</v>
      </c>
      <c r="T26" s="267">
        <f>'NEO&lt;1500'!T26+'NEO(1501-2500)'!T26+'NEO(&gt; 2500)'!T26</f>
        <v>0</v>
      </c>
      <c r="U26" s="267">
        <f>'NEO&lt;1500'!U26+'NEO(1501-2500)'!U26+'NEO(&gt; 2500)'!U26</f>
        <v>0</v>
      </c>
      <c r="V26" s="8" t="str">
        <f t="shared" si="6"/>
        <v>-</v>
      </c>
      <c r="W26" s="7" t="str">
        <f t="shared" si="7"/>
        <v>-</v>
      </c>
      <c r="X26" s="369">
        <v>7.84</v>
      </c>
      <c r="Y26" s="369">
        <v>4.04</v>
      </c>
      <c r="Z26" s="10" t="str">
        <f t="shared" si="8"/>
        <v/>
      </c>
      <c r="AA26" s="23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x14ac:dyDescent="0.2">
      <c r="A27" s="425"/>
      <c r="B27" s="56" t="s">
        <v>27</v>
      </c>
      <c r="C27" s="266">
        <f>'NEO&lt;1500'!C27+'NEO(1501-2500)'!C27+'NEO(&gt; 2500)'!C27</f>
        <v>0</v>
      </c>
      <c r="D27" s="267">
        <f>'NEO&lt;1500'!D27+'NEO(1501-2500)'!D27+'NEO(&gt; 2500)'!D27</f>
        <v>0</v>
      </c>
      <c r="E27" s="267">
        <f>'NEO&lt;1500'!E27+'NEO(1501-2500)'!E27+'NEO(&gt; 2500)'!E27</f>
        <v>0</v>
      </c>
      <c r="F27" s="7" t="str">
        <f t="shared" si="0"/>
        <v>-</v>
      </c>
      <c r="G27" s="7" t="str">
        <f t="shared" si="1"/>
        <v>-</v>
      </c>
      <c r="H27" s="369">
        <v>10.96</v>
      </c>
      <c r="I27" s="369">
        <v>10.59</v>
      </c>
      <c r="J27" s="9" t="str">
        <f t="shared" si="2"/>
        <v/>
      </c>
      <c r="K27" s="288">
        <f>'NEO&lt;1500'!K27+'NEO(1501-2500)'!K27+'NEO(&gt; 2500)'!K27</f>
        <v>0</v>
      </c>
      <c r="L27" s="267">
        <f>'NEO&lt;1500'!L27+'NEO(1501-2500)'!L27+'NEO(&gt; 2500)'!L27</f>
        <v>0</v>
      </c>
      <c r="M27" s="267">
        <f>'NEO&lt;1500'!M27+'NEO(1501-2500)'!M27+'NEO(&gt; 2500)'!M27</f>
        <v>0</v>
      </c>
      <c r="N27" s="8" t="str">
        <f t="shared" si="3"/>
        <v>-</v>
      </c>
      <c r="O27" s="7" t="str">
        <f t="shared" si="4"/>
        <v>-</v>
      </c>
      <c r="P27" s="369">
        <v>4.0599999999999996</v>
      </c>
      <c r="Q27" s="369">
        <v>4.05</v>
      </c>
      <c r="R27" s="10" t="str">
        <f t="shared" si="5"/>
        <v/>
      </c>
      <c r="S27" s="288">
        <f>'NEO&lt;1500'!S27+'NEO(1501-2500)'!S27+'NEO(&gt; 2500)'!S27</f>
        <v>0</v>
      </c>
      <c r="T27" s="267">
        <f>'NEO&lt;1500'!T27+'NEO(1501-2500)'!T27+'NEO(&gt; 2500)'!T27</f>
        <v>0</v>
      </c>
      <c r="U27" s="267">
        <f>'NEO&lt;1500'!U27+'NEO(1501-2500)'!U27+'NEO(&gt; 2500)'!U27</f>
        <v>0</v>
      </c>
      <c r="V27" s="8" t="str">
        <f t="shared" si="6"/>
        <v>-</v>
      </c>
      <c r="W27" s="7" t="str">
        <f t="shared" si="7"/>
        <v>-</v>
      </c>
      <c r="X27" s="369">
        <v>7.84</v>
      </c>
      <c r="Y27" s="369">
        <v>4.04</v>
      </c>
      <c r="Z27" s="10" t="str">
        <f t="shared" si="8"/>
        <v/>
      </c>
      <c r="AA27" s="23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425"/>
      <c r="B28" s="56" t="s">
        <v>28</v>
      </c>
      <c r="C28" s="266">
        <f>'NEO&lt;1500'!C28+'NEO(1501-2500)'!C28+'NEO(&gt; 2500)'!C28</f>
        <v>0</v>
      </c>
      <c r="D28" s="267">
        <f>'NEO&lt;1500'!D28+'NEO(1501-2500)'!D28+'NEO(&gt; 2500)'!D28</f>
        <v>0</v>
      </c>
      <c r="E28" s="267">
        <f>'NEO&lt;1500'!E28+'NEO(1501-2500)'!E28+'NEO(&gt; 2500)'!E28</f>
        <v>0</v>
      </c>
      <c r="F28" s="7" t="str">
        <f t="shared" si="0"/>
        <v>-</v>
      </c>
      <c r="G28" s="7" t="str">
        <f t="shared" si="1"/>
        <v>-</v>
      </c>
      <c r="H28" s="369">
        <v>10.96</v>
      </c>
      <c r="I28" s="369">
        <v>10.59</v>
      </c>
      <c r="J28" s="9" t="str">
        <f t="shared" si="2"/>
        <v/>
      </c>
      <c r="K28" s="288">
        <f>'NEO&lt;1500'!K28+'NEO(1501-2500)'!K28+'NEO(&gt; 2500)'!K28</f>
        <v>0</v>
      </c>
      <c r="L28" s="267">
        <f>'NEO&lt;1500'!L28+'NEO(1501-2500)'!L28+'NEO(&gt; 2500)'!L28</f>
        <v>0</v>
      </c>
      <c r="M28" s="267">
        <f>'NEO&lt;1500'!M28+'NEO(1501-2500)'!M28+'NEO(&gt; 2500)'!M28</f>
        <v>0</v>
      </c>
      <c r="N28" s="8" t="str">
        <f t="shared" si="3"/>
        <v>-</v>
      </c>
      <c r="O28" s="7" t="str">
        <f t="shared" si="4"/>
        <v>-</v>
      </c>
      <c r="P28" s="369">
        <v>4.0599999999999996</v>
      </c>
      <c r="Q28" s="369">
        <v>4.05</v>
      </c>
      <c r="R28" s="10" t="str">
        <f t="shared" si="5"/>
        <v/>
      </c>
      <c r="S28" s="288">
        <f>'NEO&lt;1500'!S28+'NEO(1501-2500)'!S28+'NEO(&gt; 2500)'!S28</f>
        <v>0</v>
      </c>
      <c r="T28" s="267">
        <f>'NEO&lt;1500'!T28+'NEO(1501-2500)'!T28+'NEO(&gt; 2500)'!T28</f>
        <v>0</v>
      </c>
      <c r="U28" s="267">
        <f>'NEO&lt;1500'!U28+'NEO(1501-2500)'!U28+'NEO(&gt; 2500)'!U28</f>
        <v>0</v>
      </c>
      <c r="V28" s="8" t="str">
        <f t="shared" si="6"/>
        <v>-</v>
      </c>
      <c r="W28" s="7" t="str">
        <f t="shared" si="7"/>
        <v>-</v>
      </c>
      <c r="X28" s="369">
        <v>7.84</v>
      </c>
      <c r="Y28" s="369">
        <v>4.04</v>
      </c>
      <c r="Z28" s="10" t="str">
        <f t="shared" si="8"/>
        <v/>
      </c>
      <c r="AA28" s="23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425"/>
      <c r="B29" s="56" t="s">
        <v>29</v>
      </c>
      <c r="C29" s="266">
        <f>'NEO&lt;1500'!C29+'NEO(1501-2500)'!C29+'NEO(&gt; 2500)'!C29</f>
        <v>0</v>
      </c>
      <c r="D29" s="267">
        <f>'NEO&lt;1500'!D29+'NEO(1501-2500)'!D29+'NEO(&gt; 2500)'!D29</f>
        <v>0</v>
      </c>
      <c r="E29" s="267">
        <f>'NEO&lt;1500'!E29+'NEO(1501-2500)'!E29+'NEO(&gt; 2500)'!E29</f>
        <v>0</v>
      </c>
      <c r="F29" s="7" t="str">
        <f t="shared" si="0"/>
        <v>-</v>
      </c>
      <c r="G29" s="7" t="str">
        <f t="shared" si="1"/>
        <v>-</v>
      </c>
      <c r="H29" s="369">
        <v>10.96</v>
      </c>
      <c r="I29" s="369">
        <v>10.59</v>
      </c>
      <c r="J29" s="9" t="str">
        <f t="shared" si="2"/>
        <v/>
      </c>
      <c r="K29" s="288">
        <f>'NEO&lt;1500'!K29+'NEO(1501-2500)'!K29+'NEO(&gt; 2500)'!K29</f>
        <v>0</v>
      </c>
      <c r="L29" s="267">
        <f>'NEO&lt;1500'!L29+'NEO(1501-2500)'!L29+'NEO(&gt; 2500)'!L29</f>
        <v>0</v>
      </c>
      <c r="M29" s="267">
        <f>'NEO&lt;1500'!M29+'NEO(1501-2500)'!M29+'NEO(&gt; 2500)'!M29</f>
        <v>0</v>
      </c>
      <c r="N29" s="8" t="str">
        <f t="shared" si="3"/>
        <v>-</v>
      </c>
      <c r="O29" s="7" t="str">
        <f t="shared" si="4"/>
        <v>-</v>
      </c>
      <c r="P29" s="369">
        <v>4.0599999999999996</v>
      </c>
      <c r="Q29" s="369">
        <v>4.05</v>
      </c>
      <c r="R29" s="10" t="str">
        <f t="shared" si="5"/>
        <v/>
      </c>
      <c r="S29" s="288">
        <f>'NEO&lt;1500'!S29+'NEO(1501-2500)'!S29+'NEO(&gt; 2500)'!S29</f>
        <v>0</v>
      </c>
      <c r="T29" s="267">
        <f>'NEO&lt;1500'!T29+'NEO(1501-2500)'!T29+'NEO(&gt; 2500)'!T29</f>
        <v>0</v>
      </c>
      <c r="U29" s="267">
        <f>'NEO&lt;1500'!U29+'NEO(1501-2500)'!U29+'NEO(&gt; 2500)'!U29</f>
        <v>0</v>
      </c>
      <c r="V29" s="8" t="str">
        <f t="shared" si="6"/>
        <v>-</v>
      </c>
      <c r="W29" s="7" t="str">
        <f t="shared" si="7"/>
        <v>-</v>
      </c>
      <c r="X29" s="369">
        <v>7.84</v>
      </c>
      <c r="Y29" s="369">
        <v>4.04</v>
      </c>
      <c r="Z29" s="10" t="str">
        <f t="shared" si="8"/>
        <v/>
      </c>
      <c r="AA29" s="23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x14ac:dyDescent="0.2">
      <c r="A30" s="425"/>
      <c r="B30" s="56" t="s">
        <v>30</v>
      </c>
      <c r="C30" s="266">
        <f>'NEO&lt;1500'!C30+'NEO(1501-2500)'!C30+'NEO(&gt; 2500)'!C30</f>
        <v>0</v>
      </c>
      <c r="D30" s="267">
        <f>'NEO&lt;1500'!D30+'NEO(1501-2500)'!D30+'NEO(&gt; 2500)'!D30</f>
        <v>0</v>
      </c>
      <c r="E30" s="267">
        <f>'NEO&lt;1500'!E30+'NEO(1501-2500)'!E30+'NEO(&gt; 2500)'!E30</f>
        <v>0</v>
      </c>
      <c r="F30" s="7" t="str">
        <f t="shared" si="0"/>
        <v>-</v>
      </c>
      <c r="G30" s="7" t="str">
        <f t="shared" si="1"/>
        <v>-</v>
      </c>
      <c r="H30" s="369">
        <v>10.96</v>
      </c>
      <c r="I30" s="369">
        <v>10.59</v>
      </c>
      <c r="J30" s="9" t="str">
        <f t="shared" si="2"/>
        <v/>
      </c>
      <c r="K30" s="288">
        <f>'NEO&lt;1500'!K30+'NEO(1501-2500)'!K30+'NEO(&gt; 2500)'!K30</f>
        <v>0</v>
      </c>
      <c r="L30" s="267">
        <f>'NEO&lt;1500'!L30+'NEO(1501-2500)'!L30+'NEO(&gt; 2500)'!L30</f>
        <v>0</v>
      </c>
      <c r="M30" s="267">
        <f>'NEO&lt;1500'!M30+'NEO(1501-2500)'!M30+'NEO(&gt; 2500)'!M30</f>
        <v>0</v>
      </c>
      <c r="N30" s="8" t="str">
        <f t="shared" si="3"/>
        <v>-</v>
      </c>
      <c r="O30" s="7" t="str">
        <f t="shared" si="4"/>
        <v>-</v>
      </c>
      <c r="P30" s="369">
        <v>4.0599999999999996</v>
      </c>
      <c r="Q30" s="369">
        <v>4.05</v>
      </c>
      <c r="R30" s="10" t="str">
        <f t="shared" si="5"/>
        <v/>
      </c>
      <c r="S30" s="288">
        <f>'NEO&lt;1500'!S30+'NEO(1501-2500)'!S30+'NEO(&gt; 2500)'!S30</f>
        <v>0</v>
      </c>
      <c r="T30" s="267">
        <f>'NEO&lt;1500'!T30+'NEO(1501-2500)'!T30+'NEO(&gt; 2500)'!T30</f>
        <v>0</v>
      </c>
      <c r="U30" s="267">
        <f>'NEO&lt;1500'!U30+'NEO(1501-2500)'!U30+'NEO(&gt; 2500)'!U30</f>
        <v>0</v>
      </c>
      <c r="V30" s="8" t="str">
        <f t="shared" si="6"/>
        <v>-</v>
      </c>
      <c r="W30" s="7" t="str">
        <f t="shared" si="7"/>
        <v>-</v>
      </c>
      <c r="X30" s="369">
        <v>7.84</v>
      </c>
      <c r="Y30" s="369">
        <v>4.04</v>
      </c>
      <c r="Z30" s="10" t="str">
        <f t="shared" si="8"/>
        <v/>
      </c>
      <c r="AA30" s="2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425"/>
      <c r="B31" s="56" t="s">
        <v>31</v>
      </c>
      <c r="C31" s="266">
        <f>'NEO&lt;1500'!C31+'NEO(1501-2500)'!C31+'NEO(&gt; 2500)'!C31</f>
        <v>0</v>
      </c>
      <c r="D31" s="267">
        <f>'NEO&lt;1500'!D31+'NEO(1501-2500)'!D31+'NEO(&gt; 2500)'!D31</f>
        <v>0</v>
      </c>
      <c r="E31" s="267">
        <f>'NEO&lt;1500'!E31+'NEO(1501-2500)'!E31+'NEO(&gt; 2500)'!E31</f>
        <v>0</v>
      </c>
      <c r="F31" s="7" t="str">
        <f t="shared" si="0"/>
        <v>-</v>
      </c>
      <c r="G31" s="7" t="str">
        <f t="shared" si="1"/>
        <v>-</v>
      </c>
      <c r="H31" s="369">
        <v>10.96</v>
      </c>
      <c r="I31" s="369">
        <v>10.59</v>
      </c>
      <c r="J31" s="9" t="str">
        <f t="shared" si="2"/>
        <v/>
      </c>
      <c r="K31" s="288">
        <f>'NEO&lt;1500'!K31+'NEO(1501-2500)'!K31+'NEO(&gt; 2500)'!K31</f>
        <v>0</v>
      </c>
      <c r="L31" s="267">
        <f>'NEO&lt;1500'!L31+'NEO(1501-2500)'!L31+'NEO(&gt; 2500)'!L31</f>
        <v>0</v>
      </c>
      <c r="M31" s="267">
        <f>'NEO&lt;1500'!M31+'NEO(1501-2500)'!M31+'NEO(&gt; 2500)'!M31</f>
        <v>0</v>
      </c>
      <c r="N31" s="8" t="str">
        <f t="shared" si="3"/>
        <v>-</v>
      </c>
      <c r="O31" s="7" t="str">
        <f t="shared" si="4"/>
        <v>-</v>
      </c>
      <c r="P31" s="369">
        <v>4.0599999999999996</v>
      </c>
      <c r="Q31" s="369">
        <v>4.05</v>
      </c>
      <c r="R31" s="10" t="str">
        <f t="shared" si="5"/>
        <v/>
      </c>
      <c r="S31" s="288">
        <f>'NEO&lt;1500'!S31+'NEO(1501-2500)'!S31+'NEO(&gt; 2500)'!S31</f>
        <v>0</v>
      </c>
      <c r="T31" s="267">
        <f>'NEO&lt;1500'!T31+'NEO(1501-2500)'!T31+'NEO(&gt; 2500)'!T31</f>
        <v>0</v>
      </c>
      <c r="U31" s="267">
        <f>'NEO&lt;1500'!U31+'NEO(1501-2500)'!U31+'NEO(&gt; 2500)'!U31</f>
        <v>0</v>
      </c>
      <c r="V31" s="8" t="str">
        <f t="shared" si="6"/>
        <v>-</v>
      </c>
      <c r="W31" s="7" t="str">
        <f t="shared" si="7"/>
        <v>-</v>
      </c>
      <c r="X31" s="369">
        <v>7.84</v>
      </c>
      <c r="Y31" s="369">
        <v>4.04</v>
      </c>
      <c r="Z31" s="10" t="str">
        <f t="shared" si="8"/>
        <v/>
      </c>
      <c r="AA31" s="23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13.5" thickBot="1" x14ac:dyDescent="0.25">
      <c r="A32" s="425"/>
      <c r="B32" s="63" t="s">
        <v>32</v>
      </c>
      <c r="C32" s="268">
        <f>'NEO&lt;1500'!C32+'NEO(1501-2500)'!C32+'NEO(&gt; 2500)'!C32</f>
        <v>0</v>
      </c>
      <c r="D32" s="269">
        <f>'NEO&lt;1500'!D32+'NEO(1501-2500)'!D32+'NEO(&gt; 2500)'!D32</f>
        <v>0</v>
      </c>
      <c r="E32" s="269">
        <f>'NEO&lt;1500'!E32+'NEO(1501-2500)'!E32+'NEO(&gt; 2500)'!E32</f>
        <v>0</v>
      </c>
      <c r="F32" s="43" t="str">
        <f t="shared" si="0"/>
        <v>-</v>
      </c>
      <c r="G32" s="43" t="str">
        <f t="shared" si="1"/>
        <v>-</v>
      </c>
      <c r="H32" s="369">
        <v>10.96</v>
      </c>
      <c r="I32" s="369">
        <v>10.59</v>
      </c>
      <c r="J32" s="125" t="str">
        <f t="shared" si="2"/>
        <v/>
      </c>
      <c r="K32" s="289">
        <f>'NEO&lt;1500'!K32+'NEO(1501-2500)'!K32+'NEO(&gt; 2500)'!K32</f>
        <v>0</v>
      </c>
      <c r="L32" s="269">
        <f>'NEO&lt;1500'!L32+'NEO(1501-2500)'!L32+'NEO(&gt; 2500)'!L32</f>
        <v>0</v>
      </c>
      <c r="M32" s="269">
        <f>'NEO&lt;1500'!M32+'NEO(1501-2500)'!M32+'NEO(&gt; 2500)'!M32</f>
        <v>0</v>
      </c>
      <c r="N32" s="42" t="str">
        <f t="shared" si="3"/>
        <v>-</v>
      </c>
      <c r="O32" s="43" t="str">
        <f t="shared" si="4"/>
        <v>-</v>
      </c>
      <c r="P32" s="369">
        <v>4.0599999999999996</v>
      </c>
      <c r="Q32" s="369">
        <v>4.05</v>
      </c>
      <c r="R32" s="102" t="str">
        <f t="shared" si="5"/>
        <v/>
      </c>
      <c r="S32" s="289">
        <f>'NEO&lt;1500'!S32+'NEO(1501-2500)'!S32+'NEO(&gt; 2500)'!S32</f>
        <v>0</v>
      </c>
      <c r="T32" s="269">
        <f>'NEO&lt;1500'!T32+'NEO(1501-2500)'!T32+'NEO(&gt; 2500)'!T32</f>
        <v>0</v>
      </c>
      <c r="U32" s="269">
        <f>'NEO&lt;1500'!U32+'NEO(1501-2500)'!U32+'NEO(&gt; 2500)'!U32</f>
        <v>0</v>
      </c>
      <c r="V32" s="42" t="str">
        <f t="shared" si="6"/>
        <v>-</v>
      </c>
      <c r="W32" s="43" t="str">
        <f t="shared" si="7"/>
        <v>-</v>
      </c>
      <c r="X32" s="369">
        <v>7.84</v>
      </c>
      <c r="Y32" s="369">
        <v>4.04</v>
      </c>
      <c r="Z32" s="102" t="str">
        <f t="shared" si="8"/>
        <v/>
      </c>
      <c r="AA32" s="23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275">
        <f>SUM(E21:E32)</f>
        <v>0</v>
      </c>
      <c r="F33" s="86" t="str">
        <f t="shared" si="0"/>
        <v>-</v>
      </c>
      <c r="G33" s="86" t="str">
        <f t="shared" si="1"/>
        <v>-</v>
      </c>
      <c r="H33" s="369">
        <v>10.96</v>
      </c>
      <c r="I33" s="369">
        <v>10.59</v>
      </c>
      <c r="J33" s="141" t="str">
        <f t="shared" si="2"/>
        <v/>
      </c>
      <c r="K33" s="290">
        <f>SUM(K21:K32)</f>
        <v>0</v>
      </c>
      <c r="L33" s="275">
        <f>SUM(L21:L32)</f>
        <v>0</v>
      </c>
      <c r="M33" s="275">
        <f>SUM(M21:M32)</f>
        <v>0</v>
      </c>
      <c r="N33" s="142" t="str">
        <f t="shared" si="3"/>
        <v>-</v>
      </c>
      <c r="O33" s="86" t="str">
        <f t="shared" si="4"/>
        <v>-</v>
      </c>
      <c r="P33" s="369">
        <v>4.0599999999999996</v>
      </c>
      <c r="Q33" s="369">
        <v>4.05</v>
      </c>
      <c r="R33" s="143" t="str">
        <f t="shared" si="5"/>
        <v/>
      </c>
      <c r="S33" s="290">
        <f>SUM(S21:S32)</f>
        <v>0</v>
      </c>
      <c r="T33" s="275">
        <f>SUM(T21:T32)</f>
        <v>0</v>
      </c>
      <c r="U33" s="275">
        <f>SUM(U21:U32)</f>
        <v>0</v>
      </c>
      <c r="V33" s="142" t="str">
        <f t="shared" si="6"/>
        <v>-</v>
      </c>
      <c r="W33" s="86" t="str">
        <f t="shared" si="7"/>
        <v>-</v>
      </c>
      <c r="X33" s="369">
        <v>7.84</v>
      </c>
      <c r="Y33" s="369">
        <v>4.04</v>
      </c>
      <c r="Z33" s="143" t="str">
        <f t="shared" si="8"/>
        <v/>
      </c>
      <c r="AA33" s="24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2.75" customHeight="1" thickTop="1" x14ac:dyDescent="0.2">
      <c r="A34" s="427">
        <v>2007</v>
      </c>
      <c r="B34" s="55" t="s">
        <v>21</v>
      </c>
      <c r="C34" s="272">
        <f>'NEO&lt;1500'!C34+'NEO(1501-2500)'!C34+'NEO(&gt; 2500)'!C34</f>
        <v>0</v>
      </c>
      <c r="D34" s="273">
        <f>'NEO&lt;1500'!D34+'NEO(1501-2500)'!D34+'NEO(&gt; 2500)'!D34</f>
        <v>0</v>
      </c>
      <c r="E34" s="273">
        <f>'NEO&lt;1500'!E34+'NEO(1501-2500)'!E34+'NEO(&gt; 2500)'!E34</f>
        <v>0</v>
      </c>
      <c r="F34" s="13" t="str">
        <f t="shared" si="0"/>
        <v>-</v>
      </c>
      <c r="G34" s="13" t="str">
        <f t="shared" si="1"/>
        <v>-</v>
      </c>
      <c r="H34" s="369">
        <v>10.96</v>
      </c>
      <c r="I34" s="369">
        <v>10.59</v>
      </c>
      <c r="J34" s="30" t="str">
        <f t="shared" si="2"/>
        <v/>
      </c>
      <c r="K34" s="291">
        <f>'NEO&lt;1500'!K34+'NEO(1501-2500)'!K34+'NEO(&gt; 2500)'!K34</f>
        <v>0</v>
      </c>
      <c r="L34" s="273">
        <f>'NEO&lt;1500'!L34+'NEO(1501-2500)'!L34+'NEO(&gt; 2500)'!L34</f>
        <v>0</v>
      </c>
      <c r="M34" s="273">
        <f>'NEO&lt;1500'!M34+'NEO(1501-2500)'!M34+'NEO(&gt; 2500)'!M34</f>
        <v>0</v>
      </c>
      <c r="N34" s="15" t="str">
        <f t="shared" si="3"/>
        <v>-</v>
      </c>
      <c r="O34" s="13" t="str">
        <f t="shared" si="4"/>
        <v>-</v>
      </c>
      <c r="P34" s="369">
        <v>4.0599999999999996</v>
      </c>
      <c r="Q34" s="369">
        <v>4.05</v>
      </c>
      <c r="R34" s="14" t="str">
        <f t="shared" si="5"/>
        <v/>
      </c>
      <c r="S34" s="291">
        <f>'NEO&lt;1500'!S34+'NEO(1501-2500)'!S34+'NEO(&gt; 2500)'!S34</f>
        <v>0</v>
      </c>
      <c r="T34" s="273">
        <f>'NEO&lt;1500'!T34+'NEO(1501-2500)'!T34+'NEO(&gt; 2500)'!T34</f>
        <v>0</v>
      </c>
      <c r="U34" s="273">
        <f>'NEO&lt;1500'!U34+'NEO(1501-2500)'!U34+'NEO(&gt; 2500)'!U34</f>
        <v>0</v>
      </c>
      <c r="V34" s="15" t="str">
        <f t="shared" si="6"/>
        <v>-</v>
      </c>
      <c r="W34" s="13" t="str">
        <f t="shared" si="7"/>
        <v>-</v>
      </c>
      <c r="X34" s="369">
        <v>7.84</v>
      </c>
      <c r="Y34" s="369">
        <v>4.04</v>
      </c>
      <c r="Z34" s="14" t="str">
        <f t="shared" si="8"/>
        <v/>
      </c>
      <c r="AA34" s="23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x14ac:dyDescent="0.2">
      <c r="A35" s="428"/>
      <c r="B35" s="56" t="s">
        <v>22</v>
      </c>
      <c r="C35" s="266">
        <f>'NEO&lt;1500'!C35+'NEO(1501-2500)'!C35+'NEO(&gt; 2500)'!C35</f>
        <v>0</v>
      </c>
      <c r="D35" s="267">
        <f>'NEO&lt;1500'!D35+'NEO(1501-2500)'!D35+'NEO(&gt; 2500)'!D35</f>
        <v>0</v>
      </c>
      <c r="E35" s="267">
        <f>'NEO&lt;1500'!E35+'NEO(1501-2500)'!E35+'NEO(&gt; 2500)'!E35</f>
        <v>0</v>
      </c>
      <c r="F35" s="7" t="str">
        <f t="shared" si="0"/>
        <v>-</v>
      </c>
      <c r="G35" s="7" t="str">
        <f t="shared" si="1"/>
        <v>-</v>
      </c>
      <c r="H35" s="369">
        <v>10.96</v>
      </c>
      <c r="I35" s="369">
        <v>10.59</v>
      </c>
      <c r="J35" s="9" t="str">
        <f t="shared" si="2"/>
        <v/>
      </c>
      <c r="K35" s="288">
        <f>'NEO&lt;1500'!K35+'NEO(1501-2500)'!K35+'NEO(&gt; 2500)'!K35</f>
        <v>0</v>
      </c>
      <c r="L35" s="267">
        <f>'NEO&lt;1500'!L35+'NEO(1501-2500)'!L35+'NEO(&gt; 2500)'!L35</f>
        <v>0</v>
      </c>
      <c r="M35" s="267">
        <f>'NEO&lt;1500'!M35+'NEO(1501-2500)'!M35+'NEO(&gt; 2500)'!M35</f>
        <v>0</v>
      </c>
      <c r="N35" s="8" t="str">
        <f t="shared" si="3"/>
        <v>-</v>
      </c>
      <c r="O35" s="7" t="str">
        <f t="shared" si="4"/>
        <v>-</v>
      </c>
      <c r="P35" s="369">
        <v>4.0599999999999996</v>
      </c>
      <c r="Q35" s="369">
        <v>4.05</v>
      </c>
      <c r="R35" s="10" t="str">
        <f t="shared" si="5"/>
        <v/>
      </c>
      <c r="S35" s="288">
        <f>'NEO&lt;1500'!S35+'NEO(1501-2500)'!S35+'NEO(&gt; 2500)'!S35</f>
        <v>0</v>
      </c>
      <c r="T35" s="267">
        <f>'NEO&lt;1500'!T35+'NEO(1501-2500)'!T35+'NEO(&gt; 2500)'!T35</f>
        <v>0</v>
      </c>
      <c r="U35" s="267">
        <f>'NEO&lt;1500'!U35+'NEO(1501-2500)'!U35+'NEO(&gt; 2500)'!U35</f>
        <v>0</v>
      </c>
      <c r="V35" s="8" t="str">
        <f t="shared" si="6"/>
        <v>-</v>
      </c>
      <c r="W35" s="7" t="str">
        <f t="shared" si="7"/>
        <v>-</v>
      </c>
      <c r="X35" s="369">
        <v>7.84</v>
      </c>
      <c r="Y35" s="369">
        <v>4.04</v>
      </c>
      <c r="Z35" s="10" t="str">
        <f t="shared" si="8"/>
        <v/>
      </c>
      <c r="AA35" s="23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x14ac:dyDescent="0.2">
      <c r="A36" s="428"/>
      <c r="B36" s="56" t="s">
        <v>23</v>
      </c>
      <c r="C36" s="266">
        <f>'NEO&lt;1500'!C36+'NEO(1501-2500)'!C36+'NEO(&gt; 2500)'!C36</f>
        <v>0</v>
      </c>
      <c r="D36" s="267">
        <f>'NEO&lt;1500'!D36+'NEO(1501-2500)'!D36+'NEO(&gt; 2500)'!D36</f>
        <v>0</v>
      </c>
      <c r="E36" s="267">
        <f>'NEO&lt;1500'!E36+'NEO(1501-2500)'!E36+'NEO(&gt; 2500)'!E36</f>
        <v>0</v>
      </c>
      <c r="F36" s="7" t="str">
        <f t="shared" si="0"/>
        <v>-</v>
      </c>
      <c r="G36" s="7" t="str">
        <f t="shared" si="1"/>
        <v>-</v>
      </c>
      <c r="H36" s="369">
        <v>10.96</v>
      </c>
      <c r="I36" s="369">
        <v>10.59</v>
      </c>
      <c r="J36" s="9" t="str">
        <f t="shared" si="2"/>
        <v/>
      </c>
      <c r="K36" s="288">
        <f>'NEO&lt;1500'!K36+'NEO(1501-2500)'!K36+'NEO(&gt; 2500)'!K36</f>
        <v>0</v>
      </c>
      <c r="L36" s="267">
        <f>'NEO&lt;1500'!L36+'NEO(1501-2500)'!L36+'NEO(&gt; 2500)'!L36</f>
        <v>0</v>
      </c>
      <c r="M36" s="267">
        <f>'NEO&lt;1500'!M36+'NEO(1501-2500)'!M36+'NEO(&gt; 2500)'!M36</f>
        <v>0</v>
      </c>
      <c r="N36" s="8" t="str">
        <f t="shared" si="3"/>
        <v>-</v>
      </c>
      <c r="O36" s="7" t="str">
        <f t="shared" si="4"/>
        <v>-</v>
      </c>
      <c r="P36" s="369">
        <v>4.0599999999999996</v>
      </c>
      <c r="Q36" s="369">
        <v>4.05</v>
      </c>
      <c r="R36" s="10" t="str">
        <f t="shared" si="5"/>
        <v/>
      </c>
      <c r="S36" s="288">
        <f>'NEO&lt;1500'!S36+'NEO(1501-2500)'!S36+'NEO(&gt; 2500)'!S36</f>
        <v>0</v>
      </c>
      <c r="T36" s="267">
        <f>'NEO&lt;1500'!T36+'NEO(1501-2500)'!T36+'NEO(&gt; 2500)'!T36</f>
        <v>0</v>
      </c>
      <c r="U36" s="267">
        <f>'NEO&lt;1500'!U36+'NEO(1501-2500)'!U36+'NEO(&gt; 2500)'!U36</f>
        <v>0</v>
      </c>
      <c r="V36" s="8" t="str">
        <f t="shared" si="6"/>
        <v>-</v>
      </c>
      <c r="W36" s="7" t="str">
        <f t="shared" si="7"/>
        <v>-</v>
      </c>
      <c r="X36" s="369">
        <v>7.84</v>
      </c>
      <c r="Y36" s="369">
        <v>4.04</v>
      </c>
      <c r="Z36" s="10" t="str">
        <f t="shared" si="8"/>
        <v/>
      </c>
      <c r="AA36" s="23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">
      <c r="A37" s="428"/>
      <c r="B37" s="56" t="s">
        <v>24</v>
      </c>
      <c r="C37" s="266">
        <f>'NEO&lt;1500'!C37+'NEO(1501-2500)'!C37+'NEO(&gt; 2500)'!C37</f>
        <v>0</v>
      </c>
      <c r="D37" s="267">
        <f>'NEO&lt;1500'!D37+'NEO(1501-2500)'!D37+'NEO(&gt; 2500)'!D37</f>
        <v>0</v>
      </c>
      <c r="E37" s="267">
        <f>'NEO&lt;1500'!E37+'NEO(1501-2500)'!E37+'NEO(&gt; 2500)'!E37</f>
        <v>0</v>
      </c>
      <c r="F37" s="7" t="str">
        <f t="shared" si="0"/>
        <v>-</v>
      </c>
      <c r="G37" s="7" t="str">
        <f t="shared" si="1"/>
        <v>-</v>
      </c>
      <c r="H37" s="369">
        <v>10.96</v>
      </c>
      <c r="I37" s="369">
        <v>10.59</v>
      </c>
      <c r="J37" s="9" t="str">
        <f t="shared" si="2"/>
        <v/>
      </c>
      <c r="K37" s="288">
        <f>'NEO&lt;1500'!K37+'NEO(1501-2500)'!K37+'NEO(&gt; 2500)'!K37</f>
        <v>0</v>
      </c>
      <c r="L37" s="267">
        <f>'NEO&lt;1500'!L37+'NEO(1501-2500)'!L37+'NEO(&gt; 2500)'!L37</f>
        <v>0</v>
      </c>
      <c r="M37" s="267">
        <f>'NEO&lt;1500'!M37+'NEO(1501-2500)'!M37+'NEO(&gt; 2500)'!M37</f>
        <v>0</v>
      </c>
      <c r="N37" s="8" t="str">
        <f t="shared" si="3"/>
        <v>-</v>
      </c>
      <c r="O37" s="7" t="str">
        <f t="shared" si="4"/>
        <v>-</v>
      </c>
      <c r="P37" s="369">
        <v>4.0599999999999996</v>
      </c>
      <c r="Q37" s="369">
        <v>4.05</v>
      </c>
      <c r="R37" s="10" t="str">
        <f t="shared" si="5"/>
        <v/>
      </c>
      <c r="S37" s="288">
        <f>'NEO&lt;1500'!S37+'NEO(1501-2500)'!S37+'NEO(&gt; 2500)'!S37</f>
        <v>0</v>
      </c>
      <c r="T37" s="267">
        <f>'NEO&lt;1500'!T37+'NEO(1501-2500)'!T37+'NEO(&gt; 2500)'!T37</f>
        <v>0</v>
      </c>
      <c r="U37" s="267">
        <f>'NEO&lt;1500'!U37+'NEO(1501-2500)'!U37+'NEO(&gt; 2500)'!U37</f>
        <v>0</v>
      </c>
      <c r="V37" s="8" t="str">
        <f t="shared" si="6"/>
        <v>-</v>
      </c>
      <c r="W37" s="7" t="str">
        <f t="shared" si="7"/>
        <v>-</v>
      </c>
      <c r="X37" s="369">
        <v>7.84</v>
      </c>
      <c r="Y37" s="369">
        <v>4.04</v>
      </c>
      <c r="Z37" s="10" t="str">
        <f t="shared" si="8"/>
        <v/>
      </c>
      <c r="AA37" s="23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x14ac:dyDescent="0.2">
      <c r="A38" s="428"/>
      <c r="B38" s="56" t="s">
        <v>25</v>
      </c>
      <c r="C38" s="266">
        <f>'NEO&lt;1500'!C38+'NEO(1501-2500)'!C38+'NEO(&gt; 2500)'!C38</f>
        <v>0</v>
      </c>
      <c r="D38" s="267">
        <f>'NEO&lt;1500'!D38+'NEO(1501-2500)'!D38+'NEO(&gt; 2500)'!D38</f>
        <v>0</v>
      </c>
      <c r="E38" s="267">
        <f>'NEO&lt;1500'!E38+'NEO(1501-2500)'!E38+'NEO(&gt; 2500)'!E38</f>
        <v>0</v>
      </c>
      <c r="F38" s="7" t="str">
        <f t="shared" si="0"/>
        <v>-</v>
      </c>
      <c r="G38" s="7" t="str">
        <f t="shared" si="1"/>
        <v>-</v>
      </c>
      <c r="H38" s="369">
        <v>10.96</v>
      </c>
      <c r="I38" s="369">
        <v>10.59</v>
      </c>
      <c r="J38" s="9" t="str">
        <f t="shared" si="2"/>
        <v/>
      </c>
      <c r="K38" s="288">
        <f>'NEO&lt;1500'!K38+'NEO(1501-2500)'!K38+'NEO(&gt; 2500)'!K38</f>
        <v>0</v>
      </c>
      <c r="L38" s="267">
        <f>'NEO&lt;1500'!L38+'NEO(1501-2500)'!L38+'NEO(&gt; 2500)'!L38</f>
        <v>0</v>
      </c>
      <c r="M38" s="267">
        <f>'NEO&lt;1500'!M38+'NEO(1501-2500)'!M38+'NEO(&gt; 2500)'!M38</f>
        <v>0</v>
      </c>
      <c r="N38" s="8" t="str">
        <f t="shared" si="3"/>
        <v>-</v>
      </c>
      <c r="O38" s="7" t="str">
        <f t="shared" si="4"/>
        <v>-</v>
      </c>
      <c r="P38" s="369">
        <v>4.0599999999999996</v>
      </c>
      <c r="Q38" s="369">
        <v>4.05</v>
      </c>
      <c r="R38" s="10" t="str">
        <f t="shared" si="5"/>
        <v/>
      </c>
      <c r="S38" s="288">
        <f>'NEO&lt;1500'!S38+'NEO(1501-2500)'!S38+'NEO(&gt; 2500)'!S38</f>
        <v>0</v>
      </c>
      <c r="T38" s="267">
        <f>'NEO&lt;1500'!T38+'NEO(1501-2500)'!T38+'NEO(&gt; 2500)'!T38</f>
        <v>0</v>
      </c>
      <c r="U38" s="267">
        <f>'NEO&lt;1500'!U38+'NEO(1501-2500)'!U38+'NEO(&gt; 2500)'!U38</f>
        <v>0</v>
      </c>
      <c r="V38" s="8" t="str">
        <f t="shared" si="6"/>
        <v>-</v>
      </c>
      <c r="W38" s="7" t="str">
        <f t="shared" si="7"/>
        <v>-</v>
      </c>
      <c r="X38" s="369">
        <v>7.84</v>
      </c>
      <c r="Y38" s="369">
        <v>4.04</v>
      </c>
      <c r="Z38" s="10" t="str">
        <f t="shared" si="8"/>
        <v/>
      </c>
      <c r="AA38" s="2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x14ac:dyDescent="0.2">
      <c r="A39" s="428"/>
      <c r="B39" s="56" t="s">
        <v>26</v>
      </c>
      <c r="C39" s="266">
        <f>'NEO&lt;1500'!C39+'NEO(1501-2500)'!C39+'NEO(&gt; 2500)'!C39</f>
        <v>0</v>
      </c>
      <c r="D39" s="267">
        <f>'NEO&lt;1500'!D39+'NEO(1501-2500)'!D39+'NEO(&gt; 2500)'!D39</f>
        <v>0</v>
      </c>
      <c r="E39" s="267">
        <f>'NEO&lt;1500'!E39+'NEO(1501-2500)'!E39+'NEO(&gt; 2500)'!E39</f>
        <v>0</v>
      </c>
      <c r="F39" s="7" t="str">
        <f t="shared" si="0"/>
        <v>-</v>
      </c>
      <c r="G39" s="7" t="str">
        <f t="shared" si="1"/>
        <v>-</v>
      </c>
      <c r="H39" s="369">
        <v>10.96</v>
      </c>
      <c r="I39" s="369">
        <v>10.59</v>
      </c>
      <c r="J39" s="9" t="str">
        <f t="shared" si="2"/>
        <v/>
      </c>
      <c r="K39" s="288">
        <f>'NEO&lt;1500'!K39+'NEO(1501-2500)'!K39+'NEO(&gt; 2500)'!K39</f>
        <v>0</v>
      </c>
      <c r="L39" s="267">
        <f>'NEO&lt;1500'!L39+'NEO(1501-2500)'!L39+'NEO(&gt; 2500)'!L39</f>
        <v>0</v>
      </c>
      <c r="M39" s="267">
        <f>'NEO&lt;1500'!M39+'NEO(1501-2500)'!M39+'NEO(&gt; 2500)'!M39</f>
        <v>0</v>
      </c>
      <c r="N39" s="8" t="str">
        <f t="shared" si="3"/>
        <v>-</v>
      </c>
      <c r="O39" s="7" t="str">
        <f t="shared" si="4"/>
        <v>-</v>
      </c>
      <c r="P39" s="369">
        <v>4.0599999999999996</v>
      </c>
      <c r="Q39" s="369">
        <v>4.05</v>
      </c>
      <c r="R39" s="10" t="str">
        <f t="shared" si="5"/>
        <v/>
      </c>
      <c r="S39" s="288">
        <f>'NEO&lt;1500'!S39+'NEO(1501-2500)'!S39+'NEO(&gt; 2500)'!S39</f>
        <v>0</v>
      </c>
      <c r="T39" s="267">
        <f>'NEO&lt;1500'!T39+'NEO(1501-2500)'!T39+'NEO(&gt; 2500)'!T39</f>
        <v>0</v>
      </c>
      <c r="U39" s="267">
        <f>'NEO&lt;1500'!U39+'NEO(1501-2500)'!U39+'NEO(&gt; 2500)'!U39</f>
        <v>0</v>
      </c>
      <c r="V39" s="8" t="str">
        <f t="shared" si="6"/>
        <v>-</v>
      </c>
      <c r="W39" s="7" t="str">
        <f t="shared" si="7"/>
        <v>-</v>
      </c>
      <c r="X39" s="369">
        <v>7.84</v>
      </c>
      <c r="Y39" s="369">
        <v>4.04</v>
      </c>
      <c r="Z39" s="10" t="str">
        <f t="shared" si="8"/>
        <v/>
      </c>
      <c r="AA39" s="23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x14ac:dyDescent="0.2">
      <c r="A40" s="428"/>
      <c r="B40" s="56" t="s">
        <v>27</v>
      </c>
      <c r="C40" s="266">
        <f>'NEO&lt;1500'!C40+'NEO(1501-2500)'!C40+'NEO(&gt; 2500)'!C40</f>
        <v>0</v>
      </c>
      <c r="D40" s="267">
        <f>'NEO&lt;1500'!D40+'NEO(1501-2500)'!D40+'NEO(&gt; 2500)'!D40</f>
        <v>0</v>
      </c>
      <c r="E40" s="267">
        <f>'NEO&lt;1500'!E40+'NEO(1501-2500)'!E40+'NEO(&gt; 2500)'!E40</f>
        <v>0</v>
      </c>
      <c r="F40" s="7" t="str">
        <f t="shared" si="0"/>
        <v>-</v>
      </c>
      <c r="G40" s="7" t="str">
        <f t="shared" si="1"/>
        <v>-</v>
      </c>
      <c r="H40" s="369">
        <v>10.96</v>
      </c>
      <c r="I40" s="369">
        <v>10.59</v>
      </c>
      <c r="J40" s="9" t="str">
        <f t="shared" si="2"/>
        <v/>
      </c>
      <c r="K40" s="288">
        <f>'NEO&lt;1500'!K40+'NEO(1501-2500)'!K40+'NEO(&gt; 2500)'!K40</f>
        <v>0</v>
      </c>
      <c r="L40" s="267">
        <f>'NEO&lt;1500'!L40+'NEO(1501-2500)'!L40+'NEO(&gt; 2500)'!L40</f>
        <v>0</v>
      </c>
      <c r="M40" s="267">
        <f>'NEO&lt;1500'!M40+'NEO(1501-2500)'!M40+'NEO(&gt; 2500)'!M40</f>
        <v>0</v>
      </c>
      <c r="N40" s="8" t="str">
        <f t="shared" si="3"/>
        <v>-</v>
      </c>
      <c r="O40" s="7" t="str">
        <f t="shared" si="4"/>
        <v>-</v>
      </c>
      <c r="P40" s="369">
        <v>4.0599999999999996</v>
      </c>
      <c r="Q40" s="369">
        <v>4.05</v>
      </c>
      <c r="R40" s="10" t="str">
        <f t="shared" si="5"/>
        <v/>
      </c>
      <c r="S40" s="288">
        <f>'NEO&lt;1500'!S40+'NEO(1501-2500)'!S40+'NEO(&gt; 2500)'!S40</f>
        <v>0</v>
      </c>
      <c r="T40" s="267">
        <f>'NEO&lt;1500'!T40+'NEO(1501-2500)'!T40+'NEO(&gt; 2500)'!T40</f>
        <v>0</v>
      </c>
      <c r="U40" s="267">
        <f>'NEO&lt;1500'!U40+'NEO(1501-2500)'!U40+'NEO(&gt; 2500)'!U40</f>
        <v>0</v>
      </c>
      <c r="V40" s="8" t="str">
        <f t="shared" si="6"/>
        <v>-</v>
      </c>
      <c r="W40" s="7" t="str">
        <f t="shared" si="7"/>
        <v>-</v>
      </c>
      <c r="X40" s="369">
        <v>7.84</v>
      </c>
      <c r="Y40" s="369">
        <v>4.04</v>
      </c>
      <c r="Z40" s="10" t="str">
        <f t="shared" si="8"/>
        <v/>
      </c>
      <c r="AA40" s="23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x14ac:dyDescent="0.2">
      <c r="A41" s="428"/>
      <c r="B41" s="56" t="s">
        <v>28</v>
      </c>
      <c r="C41" s="266">
        <f>'NEO&lt;1500'!C41+'NEO(1501-2500)'!C41+'NEO(&gt; 2500)'!C41</f>
        <v>0</v>
      </c>
      <c r="D41" s="267">
        <f>'NEO&lt;1500'!D41+'NEO(1501-2500)'!D41+'NEO(&gt; 2500)'!D41</f>
        <v>0</v>
      </c>
      <c r="E41" s="267">
        <f>'NEO&lt;1500'!E41+'NEO(1501-2500)'!E41+'NEO(&gt; 2500)'!E41</f>
        <v>0</v>
      </c>
      <c r="F41" s="7" t="str">
        <f t="shared" si="0"/>
        <v>-</v>
      </c>
      <c r="G41" s="7" t="str">
        <f t="shared" si="1"/>
        <v>-</v>
      </c>
      <c r="H41" s="369">
        <v>10.96</v>
      </c>
      <c r="I41" s="369">
        <v>10.59</v>
      </c>
      <c r="J41" s="9" t="str">
        <f t="shared" si="2"/>
        <v/>
      </c>
      <c r="K41" s="288">
        <f>'NEO&lt;1500'!K41+'NEO(1501-2500)'!K41+'NEO(&gt; 2500)'!K41</f>
        <v>0</v>
      </c>
      <c r="L41" s="267">
        <f>'NEO&lt;1500'!L41+'NEO(1501-2500)'!L41+'NEO(&gt; 2500)'!L41</f>
        <v>0</v>
      </c>
      <c r="M41" s="267">
        <f>'NEO&lt;1500'!M41+'NEO(1501-2500)'!M41+'NEO(&gt; 2500)'!M41</f>
        <v>0</v>
      </c>
      <c r="N41" s="8" t="str">
        <f t="shared" si="3"/>
        <v>-</v>
      </c>
      <c r="O41" s="7" t="str">
        <f t="shared" si="4"/>
        <v>-</v>
      </c>
      <c r="P41" s="369">
        <v>4.0599999999999996</v>
      </c>
      <c r="Q41" s="369">
        <v>4.05</v>
      </c>
      <c r="R41" s="10" t="str">
        <f t="shared" si="5"/>
        <v/>
      </c>
      <c r="S41" s="288">
        <f>'NEO&lt;1500'!S41+'NEO(1501-2500)'!S41+'NEO(&gt; 2500)'!S41</f>
        <v>0</v>
      </c>
      <c r="T41" s="267">
        <f>'NEO&lt;1500'!T41+'NEO(1501-2500)'!T41+'NEO(&gt; 2500)'!T41</f>
        <v>0</v>
      </c>
      <c r="U41" s="267">
        <f>'NEO&lt;1500'!U41+'NEO(1501-2500)'!U41+'NEO(&gt; 2500)'!U41</f>
        <v>0</v>
      </c>
      <c r="V41" s="8" t="str">
        <f t="shared" si="6"/>
        <v>-</v>
      </c>
      <c r="W41" s="7" t="str">
        <f t="shared" si="7"/>
        <v>-</v>
      </c>
      <c r="X41" s="369">
        <v>7.84</v>
      </c>
      <c r="Y41" s="369">
        <v>4.04</v>
      </c>
      <c r="Z41" s="10" t="str">
        <f t="shared" si="8"/>
        <v/>
      </c>
      <c r="AA41" s="23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x14ac:dyDescent="0.2">
      <c r="A42" s="428"/>
      <c r="B42" s="56" t="s">
        <v>29</v>
      </c>
      <c r="C42" s="266">
        <f>'NEO&lt;1500'!C42+'NEO(1501-2500)'!C42+'NEO(&gt; 2500)'!C42</f>
        <v>0</v>
      </c>
      <c r="D42" s="267">
        <f>'NEO&lt;1500'!D42+'NEO(1501-2500)'!D42+'NEO(&gt; 2500)'!D42</f>
        <v>0</v>
      </c>
      <c r="E42" s="267">
        <f>'NEO&lt;1500'!E42+'NEO(1501-2500)'!E42+'NEO(&gt; 2500)'!E42</f>
        <v>0</v>
      </c>
      <c r="F42" s="7" t="str">
        <f t="shared" si="0"/>
        <v>-</v>
      </c>
      <c r="G42" s="7" t="str">
        <f t="shared" si="1"/>
        <v>-</v>
      </c>
      <c r="H42" s="369">
        <v>10.96</v>
      </c>
      <c r="I42" s="369">
        <v>10.59</v>
      </c>
      <c r="J42" s="9" t="str">
        <f t="shared" si="2"/>
        <v/>
      </c>
      <c r="K42" s="288">
        <f>'NEO&lt;1500'!K42+'NEO(1501-2500)'!K42+'NEO(&gt; 2500)'!K42</f>
        <v>0</v>
      </c>
      <c r="L42" s="267">
        <f>'NEO&lt;1500'!L42+'NEO(1501-2500)'!L42+'NEO(&gt; 2500)'!L42</f>
        <v>0</v>
      </c>
      <c r="M42" s="267">
        <f>'NEO&lt;1500'!M42+'NEO(1501-2500)'!M42+'NEO(&gt; 2500)'!M42</f>
        <v>0</v>
      </c>
      <c r="N42" s="8" t="str">
        <f t="shared" si="3"/>
        <v>-</v>
      </c>
      <c r="O42" s="7" t="str">
        <f t="shared" si="4"/>
        <v>-</v>
      </c>
      <c r="P42" s="369">
        <v>4.0599999999999996</v>
      </c>
      <c r="Q42" s="369">
        <v>4.05</v>
      </c>
      <c r="R42" s="10" t="str">
        <f t="shared" si="5"/>
        <v/>
      </c>
      <c r="S42" s="288">
        <f>'NEO&lt;1500'!S42+'NEO(1501-2500)'!S42+'NEO(&gt; 2500)'!S42</f>
        <v>0</v>
      </c>
      <c r="T42" s="267">
        <f>'NEO&lt;1500'!T42+'NEO(1501-2500)'!T42+'NEO(&gt; 2500)'!T42</f>
        <v>0</v>
      </c>
      <c r="U42" s="267">
        <f>'NEO&lt;1500'!U42+'NEO(1501-2500)'!U42+'NEO(&gt; 2500)'!U42</f>
        <v>0</v>
      </c>
      <c r="V42" s="8" t="str">
        <f t="shared" si="6"/>
        <v>-</v>
      </c>
      <c r="W42" s="7" t="str">
        <f t="shared" si="7"/>
        <v>-</v>
      </c>
      <c r="X42" s="369">
        <v>7.84</v>
      </c>
      <c r="Y42" s="369">
        <v>4.04</v>
      </c>
      <c r="Z42" s="10" t="str">
        <f t="shared" si="8"/>
        <v/>
      </c>
      <c r="AA42" s="23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x14ac:dyDescent="0.2">
      <c r="A43" s="428"/>
      <c r="B43" s="56" t="s">
        <v>30</v>
      </c>
      <c r="C43" s="266">
        <f>'NEO&lt;1500'!C43+'NEO(1501-2500)'!C43+'NEO(&gt; 2500)'!C43</f>
        <v>0</v>
      </c>
      <c r="D43" s="267">
        <f>'NEO&lt;1500'!D43+'NEO(1501-2500)'!D43+'NEO(&gt; 2500)'!D43</f>
        <v>0</v>
      </c>
      <c r="E43" s="267">
        <f>'NEO&lt;1500'!E43+'NEO(1501-2500)'!E43+'NEO(&gt; 2500)'!E43</f>
        <v>0</v>
      </c>
      <c r="F43" s="7" t="str">
        <f t="shared" si="0"/>
        <v>-</v>
      </c>
      <c r="G43" s="7" t="str">
        <f t="shared" si="1"/>
        <v>-</v>
      </c>
      <c r="H43" s="369">
        <v>10.96</v>
      </c>
      <c r="I43" s="369">
        <v>10.59</v>
      </c>
      <c r="J43" s="9" t="str">
        <f t="shared" si="2"/>
        <v/>
      </c>
      <c r="K43" s="288">
        <f>'NEO&lt;1500'!K43+'NEO(1501-2500)'!K43+'NEO(&gt; 2500)'!K43</f>
        <v>0</v>
      </c>
      <c r="L43" s="267">
        <f>'NEO&lt;1500'!L43+'NEO(1501-2500)'!L43+'NEO(&gt; 2500)'!L43</f>
        <v>0</v>
      </c>
      <c r="M43" s="267">
        <f>'NEO&lt;1500'!M43+'NEO(1501-2500)'!M43+'NEO(&gt; 2500)'!M43</f>
        <v>0</v>
      </c>
      <c r="N43" s="8" t="str">
        <f t="shared" si="3"/>
        <v>-</v>
      </c>
      <c r="O43" s="7" t="str">
        <f t="shared" si="4"/>
        <v>-</v>
      </c>
      <c r="P43" s="369">
        <v>4.0599999999999996</v>
      </c>
      <c r="Q43" s="369">
        <v>4.05</v>
      </c>
      <c r="R43" s="10" t="str">
        <f t="shared" si="5"/>
        <v/>
      </c>
      <c r="S43" s="288">
        <f>'NEO&lt;1500'!S43+'NEO(1501-2500)'!S43+'NEO(&gt; 2500)'!S43</f>
        <v>0</v>
      </c>
      <c r="T43" s="267">
        <f>'NEO&lt;1500'!T43+'NEO(1501-2500)'!T43+'NEO(&gt; 2500)'!T43</f>
        <v>0</v>
      </c>
      <c r="U43" s="267">
        <f>'NEO&lt;1500'!U43+'NEO(1501-2500)'!U43+'NEO(&gt; 2500)'!U43</f>
        <v>0</v>
      </c>
      <c r="V43" s="8" t="str">
        <f t="shared" si="6"/>
        <v>-</v>
      </c>
      <c r="W43" s="7" t="str">
        <f t="shared" si="7"/>
        <v>-</v>
      </c>
      <c r="X43" s="369">
        <v>7.84</v>
      </c>
      <c r="Y43" s="369">
        <v>4.04</v>
      </c>
      <c r="Z43" s="10" t="str">
        <f t="shared" si="8"/>
        <v/>
      </c>
      <c r="AA43" s="23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x14ac:dyDescent="0.2">
      <c r="A44" s="428"/>
      <c r="B44" s="56" t="s">
        <v>31</v>
      </c>
      <c r="C44" s="266">
        <f>'NEO&lt;1500'!C44+'NEO(1501-2500)'!C44+'NEO(&gt; 2500)'!C44</f>
        <v>0</v>
      </c>
      <c r="D44" s="267">
        <f>'NEO&lt;1500'!D44+'NEO(1501-2500)'!D44+'NEO(&gt; 2500)'!D44</f>
        <v>0</v>
      </c>
      <c r="E44" s="267">
        <f>'NEO&lt;1500'!E44+'NEO(1501-2500)'!E44+'NEO(&gt; 2500)'!E44</f>
        <v>0</v>
      </c>
      <c r="F44" s="7" t="str">
        <f t="shared" si="0"/>
        <v>-</v>
      </c>
      <c r="G44" s="7" t="str">
        <f t="shared" si="1"/>
        <v>-</v>
      </c>
      <c r="H44" s="369">
        <v>10.96</v>
      </c>
      <c r="I44" s="369">
        <v>10.59</v>
      </c>
      <c r="J44" s="9" t="str">
        <f t="shared" si="2"/>
        <v/>
      </c>
      <c r="K44" s="288">
        <f>'NEO&lt;1500'!K44+'NEO(1501-2500)'!K44+'NEO(&gt; 2500)'!K44</f>
        <v>0</v>
      </c>
      <c r="L44" s="267">
        <f>'NEO&lt;1500'!L44+'NEO(1501-2500)'!L44+'NEO(&gt; 2500)'!L44</f>
        <v>0</v>
      </c>
      <c r="M44" s="267">
        <f>'NEO&lt;1500'!M44+'NEO(1501-2500)'!M44+'NEO(&gt; 2500)'!M44</f>
        <v>0</v>
      </c>
      <c r="N44" s="8" t="str">
        <f t="shared" si="3"/>
        <v>-</v>
      </c>
      <c r="O44" s="7" t="str">
        <f t="shared" si="4"/>
        <v>-</v>
      </c>
      <c r="P44" s="369">
        <v>4.0599999999999996</v>
      </c>
      <c r="Q44" s="369">
        <v>4.05</v>
      </c>
      <c r="R44" s="10" t="str">
        <f t="shared" si="5"/>
        <v/>
      </c>
      <c r="S44" s="288">
        <f>'NEO&lt;1500'!S44+'NEO(1501-2500)'!S44+'NEO(&gt; 2500)'!S44</f>
        <v>0</v>
      </c>
      <c r="T44" s="267">
        <f>'NEO&lt;1500'!T44+'NEO(1501-2500)'!T44+'NEO(&gt; 2500)'!T44</f>
        <v>0</v>
      </c>
      <c r="U44" s="267">
        <f>'NEO&lt;1500'!U44+'NEO(1501-2500)'!U44+'NEO(&gt; 2500)'!U44</f>
        <v>0</v>
      </c>
      <c r="V44" s="8" t="str">
        <f t="shared" si="6"/>
        <v>-</v>
      </c>
      <c r="W44" s="7" t="str">
        <f t="shared" si="7"/>
        <v>-</v>
      </c>
      <c r="X44" s="369">
        <v>7.84</v>
      </c>
      <c r="Y44" s="369">
        <v>4.04</v>
      </c>
      <c r="Z44" s="10" t="str">
        <f t="shared" si="8"/>
        <v/>
      </c>
      <c r="AA44" s="23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3.5" thickBot="1" x14ac:dyDescent="0.25">
      <c r="A45" s="429"/>
      <c r="B45" s="57" t="s">
        <v>32</v>
      </c>
      <c r="C45" s="339">
        <f>'NEO&lt;1500'!C45+'NEO(1501-2500)'!C45+'NEO(&gt; 2500)'!C45</f>
        <v>0</v>
      </c>
      <c r="D45" s="340">
        <f>'NEO&lt;1500'!D45+'NEO(1501-2500)'!D45+'NEO(&gt; 2500)'!D45</f>
        <v>0</v>
      </c>
      <c r="E45" s="340">
        <f>'NEO&lt;1500'!E45+'NEO(1501-2500)'!E45+'NEO(&gt; 2500)'!E45</f>
        <v>0</v>
      </c>
      <c r="F45" s="81" t="str">
        <f t="shared" si="0"/>
        <v>-</v>
      </c>
      <c r="G45" s="81" t="str">
        <f t="shared" si="1"/>
        <v>-</v>
      </c>
      <c r="H45" s="369">
        <v>10.96</v>
      </c>
      <c r="I45" s="369">
        <v>10.59</v>
      </c>
      <c r="J45" s="134" t="str">
        <f>IF(C45=0,"",(((G45*0.001)+2.58*(SQRT(G45*0.001/C45))))*1000)</f>
        <v/>
      </c>
      <c r="K45" s="341">
        <f>'NEO&lt;1500'!K45+'NEO(1501-2500)'!K45+'NEO(&gt; 2500)'!K45</f>
        <v>0</v>
      </c>
      <c r="L45" s="340">
        <f>'NEO&lt;1500'!L45+'NEO(1501-2500)'!L45+'NEO(&gt; 2500)'!L45</f>
        <v>0</v>
      </c>
      <c r="M45" s="340">
        <f>'NEO&lt;1500'!M45+'NEO(1501-2500)'!M45+'NEO(&gt; 2500)'!M45</f>
        <v>0</v>
      </c>
      <c r="N45" s="31" t="str">
        <f t="shared" si="3"/>
        <v>-</v>
      </c>
      <c r="O45" s="81" t="str">
        <f t="shared" si="4"/>
        <v>-</v>
      </c>
      <c r="P45" s="369">
        <v>4.0599999999999996</v>
      </c>
      <c r="Q45" s="369">
        <v>4.05</v>
      </c>
      <c r="R45" s="135" t="str">
        <f t="shared" si="5"/>
        <v/>
      </c>
      <c r="S45" s="341">
        <f>'NEO&lt;1500'!S45+'NEO(1501-2500)'!S45+'NEO(&gt; 2500)'!S45</f>
        <v>0</v>
      </c>
      <c r="T45" s="340">
        <f>'NEO&lt;1500'!T45+'NEO(1501-2500)'!T45+'NEO(&gt; 2500)'!T45</f>
        <v>0</v>
      </c>
      <c r="U45" s="340">
        <f>'NEO&lt;1500'!U45+'NEO(1501-2500)'!U45+'NEO(&gt; 2500)'!U45</f>
        <v>0</v>
      </c>
      <c r="V45" s="31" t="str">
        <f t="shared" si="6"/>
        <v>-</v>
      </c>
      <c r="W45" s="81" t="str">
        <f t="shared" si="7"/>
        <v>-</v>
      </c>
      <c r="X45" s="369">
        <v>7.84</v>
      </c>
      <c r="Y45" s="369">
        <v>4.04</v>
      </c>
      <c r="Z45" s="135" t="str">
        <f t="shared" si="8"/>
        <v/>
      </c>
      <c r="AA45" s="23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283">
        <f>SUM(E34:E45)</f>
        <v>0</v>
      </c>
      <c r="F46" s="128" t="str">
        <f t="shared" si="0"/>
        <v>-</v>
      </c>
      <c r="G46" s="128" t="str">
        <f t="shared" si="1"/>
        <v>-</v>
      </c>
      <c r="H46" s="369">
        <v>10.96</v>
      </c>
      <c r="I46" s="369">
        <v>10.59</v>
      </c>
      <c r="J46" s="129" t="str">
        <f>IF(C46=0,"",(((G46*0.001)+2.58*(SQRT(G46*0.001/C46))))*1000)</f>
        <v/>
      </c>
      <c r="K46" s="295">
        <f>SUM(K34:K45)</f>
        <v>0</v>
      </c>
      <c r="L46" s="283">
        <f>SUM(L34:L45)</f>
        <v>0</v>
      </c>
      <c r="M46" s="283">
        <f>SUM(M34:M45)</f>
        <v>0</v>
      </c>
      <c r="N46" s="130" t="str">
        <f t="shared" si="3"/>
        <v>-</v>
      </c>
      <c r="O46" s="128" t="str">
        <f t="shared" si="4"/>
        <v>-</v>
      </c>
      <c r="P46" s="369">
        <v>4.0599999999999996</v>
      </c>
      <c r="Q46" s="369">
        <v>4.05</v>
      </c>
      <c r="R46" s="131" t="str">
        <f t="shared" si="5"/>
        <v/>
      </c>
      <c r="S46" s="295">
        <f>SUM(S34:S45)</f>
        <v>0</v>
      </c>
      <c r="T46" s="283">
        <f>SUM(T34:T45)</f>
        <v>0</v>
      </c>
      <c r="U46" s="283">
        <f>SUM(U34:U45)</f>
        <v>0</v>
      </c>
      <c r="V46" s="130" t="str">
        <f t="shared" si="6"/>
        <v>-</v>
      </c>
      <c r="W46" s="128" t="str">
        <f t="shared" si="7"/>
        <v>-</v>
      </c>
      <c r="X46" s="369">
        <v>7.84</v>
      </c>
      <c r="Y46" s="369">
        <v>4.04</v>
      </c>
      <c r="Z46" s="131" t="str">
        <f t="shared" si="8"/>
        <v/>
      </c>
      <c r="AA46" s="24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2.75" customHeight="1" thickTop="1" x14ac:dyDescent="0.2">
      <c r="A47" s="427">
        <v>2008</v>
      </c>
      <c r="B47" s="75" t="s">
        <v>21</v>
      </c>
      <c r="C47" s="264">
        <f>'NEO&lt;1500'!C47+'NEO(1501-2500)'!C47+'NEO(&gt; 2500)'!C47</f>
        <v>0</v>
      </c>
      <c r="D47" s="265">
        <f>'NEO&lt;1500'!D47+'NEO(1501-2500)'!D47+'NEO(&gt; 2500)'!D47</f>
        <v>0</v>
      </c>
      <c r="E47" s="265">
        <f>'NEO&lt;1500'!E47+'NEO(1501-2500)'!E47+'NEO(&gt; 2500)'!E47</f>
        <v>0</v>
      </c>
      <c r="F47" s="77" t="str">
        <f t="shared" si="0"/>
        <v>-</v>
      </c>
      <c r="G47" s="77" t="str">
        <f t="shared" si="1"/>
        <v>-</v>
      </c>
      <c r="H47" s="369">
        <v>10.96</v>
      </c>
      <c r="I47" s="369">
        <v>10.59</v>
      </c>
      <c r="J47" s="132" t="str">
        <f t="shared" ref="J47:J57" si="9">IF(C47=0,"",(((G47*0.001)+2.58*(SQRT(G47*0.001/C47))))*1000)</f>
        <v/>
      </c>
      <c r="K47" s="287">
        <f>'NEO&lt;1500'!K47+'NEO(1501-2500)'!K47+'NEO(&gt; 2500)'!K47</f>
        <v>0</v>
      </c>
      <c r="L47" s="265">
        <f>'NEO&lt;1500'!L47+'NEO(1501-2500)'!L47+'NEO(&gt; 2500)'!L47</f>
        <v>0</v>
      </c>
      <c r="M47" s="265">
        <f>'NEO&lt;1500'!M47+'NEO(1501-2500)'!M47+'NEO(&gt; 2500)'!M47</f>
        <v>0</v>
      </c>
      <c r="N47" s="76" t="str">
        <f t="shared" si="3"/>
        <v>-</v>
      </c>
      <c r="O47" s="77" t="str">
        <f t="shared" si="4"/>
        <v>-</v>
      </c>
      <c r="P47" s="369">
        <v>4.0599999999999996</v>
      </c>
      <c r="Q47" s="369">
        <v>4.05</v>
      </c>
      <c r="R47" s="133" t="str">
        <f t="shared" si="5"/>
        <v/>
      </c>
      <c r="S47" s="287">
        <f>'NEO&lt;1500'!S47+'NEO(1501-2500)'!S47+'NEO(&gt; 2500)'!S47</f>
        <v>0</v>
      </c>
      <c r="T47" s="265">
        <f>'NEO&lt;1500'!T47+'NEO(1501-2500)'!T47+'NEO(&gt; 2500)'!T47</f>
        <v>0</v>
      </c>
      <c r="U47" s="265">
        <f>'NEO&lt;1500'!U47+'NEO(1501-2500)'!U47+'NEO(&gt; 2500)'!U47</f>
        <v>0</v>
      </c>
      <c r="V47" s="76" t="str">
        <f t="shared" si="6"/>
        <v>-</v>
      </c>
      <c r="W47" s="77" t="str">
        <f t="shared" si="7"/>
        <v>-</v>
      </c>
      <c r="X47" s="369">
        <v>7.84</v>
      </c>
      <c r="Y47" s="369">
        <v>4.04</v>
      </c>
      <c r="Z47" s="133" t="str">
        <f t="shared" si="8"/>
        <v/>
      </c>
      <c r="AA47" s="23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x14ac:dyDescent="0.2">
      <c r="A48" s="428"/>
      <c r="B48" s="56" t="s">
        <v>22</v>
      </c>
      <c r="C48" s="266">
        <f>'NEO&lt;1500'!C48+'NEO(1501-2500)'!C48+'NEO(&gt; 2500)'!C48</f>
        <v>0</v>
      </c>
      <c r="D48" s="267">
        <f>'NEO&lt;1500'!D48+'NEO(1501-2500)'!D48+'NEO(&gt; 2500)'!D48</f>
        <v>0</v>
      </c>
      <c r="E48" s="267">
        <f>'NEO&lt;1500'!E48+'NEO(1501-2500)'!E48+'NEO(&gt; 2500)'!E48</f>
        <v>0</v>
      </c>
      <c r="F48" s="7" t="str">
        <f t="shared" si="0"/>
        <v>-</v>
      </c>
      <c r="G48" s="7" t="str">
        <f t="shared" si="1"/>
        <v>-</v>
      </c>
      <c r="H48" s="369">
        <v>10.96</v>
      </c>
      <c r="I48" s="369">
        <v>10.59</v>
      </c>
      <c r="J48" s="9" t="str">
        <f t="shared" si="9"/>
        <v/>
      </c>
      <c r="K48" s="288">
        <f>'NEO&lt;1500'!K48+'NEO(1501-2500)'!K48+'NEO(&gt; 2500)'!K48</f>
        <v>0</v>
      </c>
      <c r="L48" s="267">
        <f>'NEO&lt;1500'!L48+'NEO(1501-2500)'!L48+'NEO(&gt; 2500)'!L48</f>
        <v>0</v>
      </c>
      <c r="M48" s="267">
        <f>'NEO&lt;1500'!M48+'NEO(1501-2500)'!M48+'NEO(&gt; 2500)'!M48</f>
        <v>0</v>
      </c>
      <c r="N48" s="8" t="str">
        <f t="shared" si="3"/>
        <v>-</v>
      </c>
      <c r="O48" s="7" t="str">
        <f t="shared" si="4"/>
        <v>-</v>
      </c>
      <c r="P48" s="369">
        <v>4.0599999999999996</v>
      </c>
      <c r="Q48" s="369">
        <v>4.05</v>
      </c>
      <c r="R48" s="10" t="str">
        <f t="shared" si="5"/>
        <v/>
      </c>
      <c r="S48" s="288">
        <f>'NEO&lt;1500'!S48+'NEO(1501-2500)'!S48+'NEO(&gt; 2500)'!S48</f>
        <v>0</v>
      </c>
      <c r="T48" s="267">
        <f>'NEO&lt;1500'!T48+'NEO(1501-2500)'!T48+'NEO(&gt; 2500)'!T48</f>
        <v>0</v>
      </c>
      <c r="U48" s="267">
        <f>'NEO&lt;1500'!U48+'NEO(1501-2500)'!U48+'NEO(&gt; 2500)'!U48</f>
        <v>0</v>
      </c>
      <c r="V48" s="8" t="str">
        <f t="shared" si="6"/>
        <v>-</v>
      </c>
      <c r="W48" s="7" t="str">
        <f t="shared" si="7"/>
        <v>-</v>
      </c>
      <c r="X48" s="369">
        <v>7.84</v>
      </c>
      <c r="Y48" s="369">
        <v>4.04</v>
      </c>
      <c r="Z48" s="10" t="str">
        <f t="shared" si="8"/>
        <v/>
      </c>
      <c r="AA48" s="23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x14ac:dyDescent="0.2">
      <c r="A49" s="428"/>
      <c r="B49" s="56" t="s">
        <v>23</v>
      </c>
      <c r="C49" s="266">
        <f>'NEO&lt;1500'!C49+'NEO(1501-2500)'!C49+'NEO(&gt; 2500)'!C49</f>
        <v>0</v>
      </c>
      <c r="D49" s="267">
        <f>'NEO&lt;1500'!D49+'NEO(1501-2500)'!D49+'NEO(&gt; 2500)'!D49</f>
        <v>0</v>
      </c>
      <c r="E49" s="267">
        <f>'NEO&lt;1500'!E49+'NEO(1501-2500)'!E49+'NEO(&gt; 2500)'!E49</f>
        <v>0</v>
      </c>
      <c r="F49" s="7" t="str">
        <f t="shared" si="0"/>
        <v>-</v>
      </c>
      <c r="G49" s="7" t="str">
        <f t="shared" si="1"/>
        <v>-</v>
      </c>
      <c r="H49" s="369">
        <v>10.96</v>
      </c>
      <c r="I49" s="369">
        <v>10.59</v>
      </c>
      <c r="J49" s="9" t="str">
        <f t="shared" si="9"/>
        <v/>
      </c>
      <c r="K49" s="288">
        <f>'NEO&lt;1500'!K49+'NEO(1501-2500)'!K49+'NEO(&gt; 2500)'!K49</f>
        <v>0</v>
      </c>
      <c r="L49" s="267">
        <f>'NEO&lt;1500'!L49+'NEO(1501-2500)'!L49+'NEO(&gt; 2500)'!L49</f>
        <v>0</v>
      </c>
      <c r="M49" s="267">
        <f>'NEO&lt;1500'!M49+'NEO(1501-2500)'!M49+'NEO(&gt; 2500)'!M49</f>
        <v>0</v>
      </c>
      <c r="N49" s="8" t="str">
        <f t="shared" si="3"/>
        <v>-</v>
      </c>
      <c r="O49" s="7" t="str">
        <f t="shared" si="4"/>
        <v>-</v>
      </c>
      <c r="P49" s="369">
        <v>4.0599999999999996</v>
      </c>
      <c r="Q49" s="369">
        <v>4.05</v>
      </c>
      <c r="R49" s="10" t="str">
        <f t="shared" si="5"/>
        <v/>
      </c>
      <c r="S49" s="288">
        <f>'NEO&lt;1500'!S49+'NEO(1501-2500)'!S49+'NEO(&gt; 2500)'!S49</f>
        <v>0</v>
      </c>
      <c r="T49" s="267">
        <f>'NEO&lt;1500'!T49+'NEO(1501-2500)'!T49+'NEO(&gt; 2500)'!T49</f>
        <v>0</v>
      </c>
      <c r="U49" s="267">
        <f>'NEO&lt;1500'!U49+'NEO(1501-2500)'!U49+'NEO(&gt; 2500)'!U49</f>
        <v>0</v>
      </c>
      <c r="V49" s="8" t="str">
        <f t="shared" si="6"/>
        <v>-</v>
      </c>
      <c r="W49" s="7" t="str">
        <f t="shared" si="7"/>
        <v>-</v>
      </c>
      <c r="X49" s="369">
        <v>7.84</v>
      </c>
      <c r="Y49" s="369">
        <v>4.04</v>
      </c>
      <c r="Z49" s="10" t="str">
        <f t="shared" si="8"/>
        <v/>
      </c>
      <c r="AA49" s="23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x14ac:dyDescent="0.2">
      <c r="A50" s="428"/>
      <c r="B50" s="56" t="s">
        <v>24</v>
      </c>
      <c r="C50" s="266">
        <f>'NEO&lt;1500'!C50+'NEO(1501-2500)'!C50+'NEO(&gt; 2500)'!C50</f>
        <v>0</v>
      </c>
      <c r="D50" s="267">
        <f>'NEO&lt;1500'!D50+'NEO(1501-2500)'!D50+'NEO(&gt; 2500)'!D50</f>
        <v>0</v>
      </c>
      <c r="E50" s="267">
        <f>'NEO&lt;1500'!E50+'NEO(1501-2500)'!E50+'NEO(&gt; 2500)'!E50</f>
        <v>0</v>
      </c>
      <c r="F50" s="7" t="str">
        <f t="shared" si="0"/>
        <v>-</v>
      </c>
      <c r="G50" s="7" t="str">
        <f t="shared" si="1"/>
        <v>-</v>
      </c>
      <c r="H50" s="369">
        <v>10.96</v>
      </c>
      <c r="I50" s="369">
        <v>10.59</v>
      </c>
      <c r="J50" s="9" t="str">
        <f t="shared" si="9"/>
        <v/>
      </c>
      <c r="K50" s="288">
        <f>'NEO&lt;1500'!K50+'NEO(1501-2500)'!K50+'NEO(&gt; 2500)'!K50</f>
        <v>0</v>
      </c>
      <c r="L50" s="267">
        <f>'NEO&lt;1500'!L50+'NEO(1501-2500)'!L50+'NEO(&gt; 2500)'!L50</f>
        <v>0</v>
      </c>
      <c r="M50" s="267">
        <f>'NEO&lt;1500'!M50+'NEO(1501-2500)'!M50+'NEO(&gt; 2500)'!M50</f>
        <v>0</v>
      </c>
      <c r="N50" s="8" t="str">
        <f t="shared" si="3"/>
        <v>-</v>
      </c>
      <c r="O50" s="7" t="str">
        <f t="shared" si="4"/>
        <v>-</v>
      </c>
      <c r="P50" s="369">
        <v>4.0599999999999996</v>
      </c>
      <c r="Q50" s="369">
        <v>4.05</v>
      </c>
      <c r="R50" s="10" t="str">
        <f t="shared" si="5"/>
        <v/>
      </c>
      <c r="S50" s="288">
        <f>'NEO&lt;1500'!S50+'NEO(1501-2500)'!S50+'NEO(&gt; 2500)'!S50</f>
        <v>0</v>
      </c>
      <c r="T50" s="267">
        <f>'NEO&lt;1500'!T50+'NEO(1501-2500)'!T50+'NEO(&gt; 2500)'!T50</f>
        <v>0</v>
      </c>
      <c r="U50" s="267">
        <f>'NEO&lt;1500'!U50+'NEO(1501-2500)'!U50+'NEO(&gt; 2500)'!U50</f>
        <v>0</v>
      </c>
      <c r="V50" s="8" t="str">
        <f t="shared" si="6"/>
        <v>-</v>
      </c>
      <c r="W50" s="7" t="str">
        <f t="shared" si="7"/>
        <v>-</v>
      </c>
      <c r="X50" s="369">
        <v>7.84</v>
      </c>
      <c r="Y50" s="369">
        <v>4.04</v>
      </c>
      <c r="Z50" s="10" t="str">
        <f t="shared" si="8"/>
        <v/>
      </c>
      <c r="AA50" s="23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x14ac:dyDescent="0.2">
      <c r="A51" s="428"/>
      <c r="B51" s="56" t="s">
        <v>25</v>
      </c>
      <c r="C51" s="266">
        <f>'NEO&lt;1500'!C51+'NEO(1501-2500)'!C51+'NEO(&gt; 2500)'!C51</f>
        <v>0</v>
      </c>
      <c r="D51" s="267">
        <f>'NEO&lt;1500'!D51+'NEO(1501-2500)'!D51+'NEO(&gt; 2500)'!D51</f>
        <v>0</v>
      </c>
      <c r="E51" s="267">
        <f>'NEO&lt;1500'!E51+'NEO(1501-2500)'!E51+'NEO(&gt; 2500)'!E51</f>
        <v>0</v>
      </c>
      <c r="F51" s="7" t="str">
        <f t="shared" si="0"/>
        <v>-</v>
      </c>
      <c r="G51" s="7" t="str">
        <f t="shared" si="1"/>
        <v>-</v>
      </c>
      <c r="H51" s="369">
        <v>10.96</v>
      </c>
      <c r="I51" s="369">
        <v>10.59</v>
      </c>
      <c r="J51" s="9" t="str">
        <f t="shared" si="9"/>
        <v/>
      </c>
      <c r="K51" s="288">
        <f>'NEO&lt;1500'!K51+'NEO(1501-2500)'!K51+'NEO(&gt; 2500)'!K51</f>
        <v>0</v>
      </c>
      <c r="L51" s="267">
        <f>'NEO&lt;1500'!L51+'NEO(1501-2500)'!L51+'NEO(&gt; 2500)'!L51</f>
        <v>0</v>
      </c>
      <c r="M51" s="267">
        <f>'NEO&lt;1500'!M51+'NEO(1501-2500)'!M51+'NEO(&gt; 2500)'!M51</f>
        <v>0</v>
      </c>
      <c r="N51" s="8" t="str">
        <f t="shared" si="3"/>
        <v>-</v>
      </c>
      <c r="O51" s="7" t="str">
        <f t="shared" si="4"/>
        <v>-</v>
      </c>
      <c r="P51" s="369">
        <v>4.0599999999999996</v>
      </c>
      <c r="Q51" s="369">
        <v>4.05</v>
      </c>
      <c r="R51" s="10" t="str">
        <f t="shared" si="5"/>
        <v/>
      </c>
      <c r="S51" s="288">
        <f>'NEO&lt;1500'!S51+'NEO(1501-2500)'!S51+'NEO(&gt; 2500)'!S51</f>
        <v>0</v>
      </c>
      <c r="T51" s="267">
        <f>'NEO&lt;1500'!T51+'NEO(1501-2500)'!T51+'NEO(&gt; 2500)'!T51</f>
        <v>0</v>
      </c>
      <c r="U51" s="267">
        <f>'NEO&lt;1500'!U51+'NEO(1501-2500)'!U51+'NEO(&gt; 2500)'!U51</f>
        <v>0</v>
      </c>
      <c r="V51" s="8" t="str">
        <f t="shared" si="6"/>
        <v>-</v>
      </c>
      <c r="W51" s="7" t="str">
        <f t="shared" si="7"/>
        <v>-</v>
      </c>
      <c r="X51" s="369">
        <v>7.84</v>
      </c>
      <c r="Y51" s="369">
        <v>4.04</v>
      </c>
      <c r="Z51" s="10" t="str">
        <f t="shared" si="8"/>
        <v/>
      </c>
      <c r="AA51" s="23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x14ac:dyDescent="0.2">
      <c r="A52" s="428"/>
      <c r="B52" s="56" t="s">
        <v>26</v>
      </c>
      <c r="C52" s="266">
        <f>'NEO&lt;1500'!C52+'NEO(1501-2500)'!C52+'NEO(&gt; 2500)'!C52</f>
        <v>0</v>
      </c>
      <c r="D52" s="267">
        <f>'NEO&lt;1500'!D52+'NEO(1501-2500)'!D52+'NEO(&gt; 2500)'!D52</f>
        <v>0</v>
      </c>
      <c r="E52" s="267">
        <f>'NEO&lt;1500'!E52+'NEO(1501-2500)'!E52+'NEO(&gt; 2500)'!E52</f>
        <v>0</v>
      </c>
      <c r="F52" s="7" t="str">
        <f t="shared" si="0"/>
        <v>-</v>
      </c>
      <c r="G52" s="7" t="str">
        <f t="shared" si="1"/>
        <v>-</v>
      </c>
      <c r="H52" s="369">
        <v>10.96</v>
      </c>
      <c r="I52" s="369">
        <v>10.59</v>
      </c>
      <c r="J52" s="9" t="str">
        <f t="shared" si="9"/>
        <v/>
      </c>
      <c r="K52" s="288">
        <f>'NEO&lt;1500'!K52+'NEO(1501-2500)'!K52+'NEO(&gt; 2500)'!K52</f>
        <v>0</v>
      </c>
      <c r="L52" s="267">
        <f>'NEO&lt;1500'!L52+'NEO(1501-2500)'!L52+'NEO(&gt; 2500)'!L52</f>
        <v>0</v>
      </c>
      <c r="M52" s="267">
        <f>'NEO&lt;1500'!M52+'NEO(1501-2500)'!M52+'NEO(&gt; 2500)'!M52</f>
        <v>0</v>
      </c>
      <c r="N52" s="8" t="str">
        <f t="shared" si="3"/>
        <v>-</v>
      </c>
      <c r="O52" s="7" t="str">
        <f t="shared" si="4"/>
        <v>-</v>
      </c>
      <c r="P52" s="369">
        <v>4.0599999999999996</v>
      </c>
      <c r="Q52" s="369">
        <v>4.05</v>
      </c>
      <c r="R52" s="10" t="str">
        <f t="shared" si="5"/>
        <v/>
      </c>
      <c r="S52" s="288">
        <f>'NEO&lt;1500'!S52+'NEO(1501-2500)'!S52+'NEO(&gt; 2500)'!S52</f>
        <v>0</v>
      </c>
      <c r="T52" s="267">
        <f>'NEO&lt;1500'!T52+'NEO(1501-2500)'!T52+'NEO(&gt; 2500)'!T52</f>
        <v>0</v>
      </c>
      <c r="U52" s="267">
        <f>'NEO&lt;1500'!U52+'NEO(1501-2500)'!U52+'NEO(&gt; 2500)'!U52</f>
        <v>0</v>
      </c>
      <c r="V52" s="8" t="str">
        <f t="shared" si="6"/>
        <v>-</v>
      </c>
      <c r="W52" s="7" t="str">
        <f t="shared" si="7"/>
        <v>-</v>
      </c>
      <c r="X52" s="369">
        <v>7.84</v>
      </c>
      <c r="Y52" s="369">
        <v>4.04</v>
      </c>
      <c r="Z52" s="10" t="str">
        <f t="shared" si="8"/>
        <v/>
      </c>
      <c r="AA52" s="23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x14ac:dyDescent="0.2">
      <c r="A53" s="428"/>
      <c r="B53" s="56" t="s">
        <v>27</v>
      </c>
      <c r="C53" s="266">
        <f>'NEO&lt;1500'!C53+'NEO(1501-2500)'!C53+'NEO(&gt; 2500)'!C53</f>
        <v>0</v>
      </c>
      <c r="D53" s="267">
        <f>'NEO&lt;1500'!D53+'NEO(1501-2500)'!D53+'NEO(&gt; 2500)'!D53</f>
        <v>0</v>
      </c>
      <c r="E53" s="267">
        <f>'NEO&lt;1500'!E53+'NEO(1501-2500)'!E53+'NEO(&gt; 2500)'!E53</f>
        <v>0</v>
      </c>
      <c r="F53" s="7" t="str">
        <f t="shared" si="0"/>
        <v>-</v>
      </c>
      <c r="G53" s="7" t="str">
        <f t="shared" si="1"/>
        <v>-</v>
      </c>
      <c r="H53" s="369">
        <v>10.96</v>
      </c>
      <c r="I53" s="369">
        <v>10.59</v>
      </c>
      <c r="J53" s="9" t="str">
        <f t="shared" si="9"/>
        <v/>
      </c>
      <c r="K53" s="288">
        <f>'NEO&lt;1500'!K53+'NEO(1501-2500)'!K53+'NEO(&gt; 2500)'!K53</f>
        <v>0</v>
      </c>
      <c r="L53" s="267">
        <f>'NEO&lt;1500'!L53+'NEO(1501-2500)'!L53+'NEO(&gt; 2500)'!L53</f>
        <v>0</v>
      </c>
      <c r="M53" s="267">
        <f>'NEO&lt;1500'!M53+'NEO(1501-2500)'!M53+'NEO(&gt; 2500)'!M53</f>
        <v>0</v>
      </c>
      <c r="N53" s="8" t="str">
        <f t="shared" si="3"/>
        <v>-</v>
      </c>
      <c r="O53" s="7" t="str">
        <f t="shared" si="4"/>
        <v>-</v>
      </c>
      <c r="P53" s="369">
        <v>4.0599999999999996</v>
      </c>
      <c r="Q53" s="369">
        <v>4.05</v>
      </c>
      <c r="R53" s="10" t="str">
        <f t="shared" si="5"/>
        <v/>
      </c>
      <c r="S53" s="288">
        <f>'NEO&lt;1500'!S53+'NEO(1501-2500)'!S53+'NEO(&gt; 2500)'!S53</f>
        <v>0</v>
      </c>
      <c r="T53" s="267">
        <f>'NEO&lt;1500'!T53+'NEO(1501-2500)'!T53+'NEO(&gt; 2500)'!T53</f>
        <v>0</v>
      </c>
      <c r="U53" s="267">
        <f>'NEO&lt;1500'!U53+'NEO(1501-2500)'!U53+'NEO(&gt; 2500)'!U53</f>
        <v>0</v>
      </c>
      <c r="V53" s="8" t="str">
        <f t="shared" si="6"/>
        <v>-</v>
      </c>
      <c r="W53" s="7" t="str">
        <f t="shared" si="7"/>
        <v>-</v>
      </c>
      <c r="X53" s="369">
        <v>7.84</v>
      </c>
      <c r="Y53" s="369">
        <v>4.04</v>
      </c>
      <c r="Z53" s="10" t="str">
        <f t="shared" si="8"/>
        <v/>
      </c>
      <c r="AA53" s="2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x14ac:dyDescent="0.2">
      <c r="A54" s="428"/>
      <c r="B54" s="56" t="s">
        <v>28</v>
      </c>
      <c r="C54" s="266">
        <f>'NEO&lt;1500'!C54+'NEO(1501-2500)'!C54+'NEO(&gt; 2500)'!C54</f>
        <v>0</v>
      </c>
      <c r="D54" s="267">
        <f>'NEO&lt;1500'!D54+'NEO(1501-2500)'!D54+'NEO(&gt; 2500)'!D54</f>
        <v>0</v>
      </c>
      <c r="E54" s="267">
        <f>'NEO&lt;1500'!E54+'NEO(1501-2500)'!E54+'NEO(&gt; 2500)'!E54</f>
        <v>0</v>
      </c>
      <c r="F54" s="7" t="str">
        <f t="shared" si="0"/>
        <v>-</v>
      </c>
      <c r="G54" s="7" t="str">
        <f t="shared" si="1"/>
        <v>-</v>
      </c>
      <c r="H54" s="369">
        <v>10.96</v>
      </c>
      <c r="I54" s="369">
        <v>10.59</v>
      </c>
      <c r="J54" s="9" t="str">
        <f t="shared" si="9"/>
        <v/>
      </c>
      <c r="K54" s="288">
        <f>'NEO&lt;1500'!K54+'NEO(1501-2500)'!K54+'NEO(&gt; 2500)'!K54</f>
        <v>0</v>
      </c>
      <c r="L54" s="267">
        <f>'NEO&lt;1500'!L54+'NEO(1501-2500)'!L54+'NEO(&gt; 2500)'!L54</f>
        <v>0</v>
      </c>
      <c r="M54" s="267">
        <f>'NEO&lt;1500'!M54+'NEO(1501-2500)'!M54+'NEO(&gt; 2500)'!M54</f>
        <v>0</v>
      </c>
      <c r="N54" s="8" t="str">
        <f t="shared" si="3"/>
        <v>-</v>
      </c>
      <c r="O54" s="7" t="str">
        <f t="shared" si="4"/>
        <v>-</v>
      </c>
      <c r="P54" s="369">
        <v>4.0599999999999996</v>
      </c>
      <c r="Q54" s="369">
        <v>4.05</v>
      </c>
      <c r="R54" s="10" t="str">
        <f t="shared" si="5"/>
        <v/>
      </c>
      <c r="S54" s="288">
        <f>'NEO&lt;1500'!S54+'NEO(1501-2500)'!S54+'NEO(&gt; 2500)'!S54</f>
        <v>0</v>
      </c>
      <c r="T54" s="267">
        <f>'NEO&lt;1500'!T54+'NEO(1501-2500)'!T54+'NEO(&gt; 2500)'!T54</f>
        <v>0</v>
      </c>
      <c r="U54" s="267">
        <f>'NEO&lt;1500'!U54+'NEO(1501-2500)'!U54+'NEO(&gt; 2500)'!U54</f>
        <v>0</v>
      </c>
      <c r="V54" s="8" t="str">
        <f t="shared" si="6"/>
        <v>-</v>
      </c>
      <c r="W54" s="7" t="str">
        <f t="shared" si="7"/>
        <v>-</v>
      </c>
      <c r="X54" s="369">
        <v>7.84</v>
      </c>
      <c r="Y54" s="369">
        <v>4.04</v>
      </c>
      <c r="Z54" s="10" t="str">
        <f t="shared" si="8"/>
        <v/>
      </c>
      <c r="AA54" s="23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x14ac:dyDescent="0.2">
      <c r="A55" s="428"/>
      <c r="B55" s="56" t="s">
        <v>29</v>
      </c>
      <c r="C55" s="266">
        <f>'NEO&lt;1500'!C55+'NEO(1501-2500)'!C55+'NEO(&gt; 2500)'!C55</f>
        <v>0</v>
      </c>
      <c r="D55" s="267">
        <f>'NEO&lt;1500'!D55+'NEO(1501-2500)'!D55+'NEO(&gt; 2500)'!D55</f>
        <v>0</v>
      </c>
      <c r="E55" s="267">
        <f>'NEO&lt;1500'!E55+'NEO(1501-2500)'!E55+'NEO(&gt; 2500)'!E55</f>
        <v>0</v>
      </c>
      <c r="F55" s="7" t="str">
        <f t="shared" si="0"/>
        <v>-</v>
      </c>
      <c r="G55" s="7" t="str">
        <f t="shared" si="1"/>
        <v>-</v>
      </c>
      <c r="H55" s="369">
        <v>10.96</v>
      </c>
      <c r="I55" s="369">
        <v>10.59</v>
      </c>
      <c r="J55" s="9" t="str">
        <f t="shared" si="9"/>
        <v/>
      </c>
      <c r="K55" s="288">
        <f>'NEO&lt;1500'!K55+'NEO(1501-2500)'!K55+'NEO(&gt; 2500)'!K55</f>
        <v>0</v>
      </c>
      <c r="L55" s="267">
        <f>'NEO&lt;1500'!L55+'NEO(1501-2500)'!L55+'NEO(&gt; 2500)'!L55</f>
        <v>0</v>
      </c>
      <c r="M55" s="267">
        <f>'NEO&lt;1500'!M55+'NEO(1501-2500)'!M55+'NEO(&gt; 2500)'!M55</f>
        <v>0</v>
      </c>
      <c r="N55" s="8" t="str">
        <f t="shared" si="3"/>
        <v>-</v>
      </c>
      <c r="O55" s="7" t="str">
        <f t="shared" si="4"/>
        <v>-</v>
      </c>
      <c r="P55" s="369">
        <v>4.0599999999999996</v>
      </c>
      <c r="Q55" s="369">
        <v>4.05</v>
      </c>
      <c r="R55" s="10" t="str">
        <f t="shared" si="5"/>
        <v/>
      </c>
      <c r="S55" s="288">
        <f>'NEO&lt;1500'!S55+'NEO(1501-2500)'!S55+'NEO(&gt; 2500)'!S55</f>
        <v>0</v>
      </c>
      <c r="T55" s="267">
        <f>'NEO&lt;1500'!T55+'NEO(1501-2500)'!T55+'NEO(&gt; 2500)'!T55</f>
        <v>0</v>
      </c>
      <c r="U55" s="267">
        <f>'NEO&lt;1500'!U55+'NEO(1501-2500)'!U55+'NEO(&gt; 2500)'!U55</f>
        <v>0</v>
      </c>
      <c r="V55" s="8" t="str">
        <f t="shared" si="6"/>
        <v>-</v>
      </c>
      <c r="W55" s="7" t="str">
        <f t="shared" si="7"/>
        <v>-</v>
      </c>
      <c r="X55" s="369">
        <v>7.84</v>
      </c>
      <c r="Y55" s="369">
        <v>4.04</v>
      </c>
      <c r="Z55" s="10" t="str">
        <f t="shared" si="8"/>
        <v/>
      </c>
      <c r="AA55" s="23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2">
      <c r="A56" s="428"/>
      <c r="B56" s="56" t="s">
        <v>30</v>
      </c>
      <c r="C56" s="266">
        <f>'NEO&lt;1500'!C56+'NEO(1501-2500)'!C56+'NEO(&gt; 2500)'!C56</f>
        <v>0</v>
      </c>
      <c r="D56" s="267">
        <f>'NEO&lt;1500'!D56+'NEO(1501-2500)'!D56+'NEO(&gt; 2500)'!D56</f>
        <v>0</v>
      </c>
      <c r="E56" s="267">
        <f>'NEO&lt;1500'!E56+'NEO(1501-2500)'!E56+'NEO(&gt; 2500)'!E56</f>
        <v>0</v>
      </c>
      <c r="F56" s="7" t="str">
        <f t="shared" si="0"/>
        <v>-</v>
      </c>
      <c r="G56" s="7" t="str">
        <f t="shared" si="1"/>
        <v>-</v>
      </c>
      <c r="H56" s="369">
        <v>10.96</v>
      </c>
      <c r="I56" s="369">
        <v>10.59</v>
      </c>
      <c r="J56" s="9" t="str">
        <f t="shared" si="9"/>
        <v/>
      </c>
      <c r="K56" s="288">
        <f>'NEO&lt;1500'!K56+'NEO(1501-2500)'!K56+'NEO(&gt; 2500)'!K56</f>
        <v>0</v>
      </c>
      <c r="L56" s="267">
        <f>'NEO&lt;1500'!L56+'NEO(1501-2500)'!L56+'NEO(&gt; 2500)'!L56</f>
        <v>0</v>
      </c>
      <c r="M56" s="267">
        <f>'NEO&lt;1500'!M56+'NEO(1501-2500)'!M56+'NEO(&gt; 2500)'!M56</f>
        <v>0</v>
      </c>
      <c r="N56" s="8" t="str">
        <f t="shared" si="3"/>
        <v>-</v>
      </c>
      <c r="O56" s="7" t="str">
        <f t="shared" si="4"/>
        <v>-</v>
      </c>
      <c r="P56" s="369">
        <v>4.0599999999999996</v>
      </c>
      <c r="Q56" s="369">
        <v>4.05</v>
      </c>
      <c r="R56" s="10" t="str">
        <f t="shared" si="5"/>
        <v/>
      </c>
      <c r="S56" s="288">
        <f>'NEO&lt;1500'!S56+'NEO(1501-2500)'!S56+'NEO(&gt; 2500)'!S56</f>
        <v>0</v>
      </c>
      <c r="T56" s="267">
        <f>'NEO&lt;1500'!T56+'NEO(1501-2500)'!T56+'NEO(&gt; 2500)'!T56</f>
        <v>0</v>
      </c>
      <c r="U56" s="267">
        <f>'NEO&lt;1500'!U56+'NEO(1501-2500)'!U56+'NEO(&gt; 2500)'!U56</f>
        <v>0</v>
      </c>
      <c r="V56" s="8" t="str">
        <f t="shared" si="6"/>
        <v>-</v>
      </c>
      <c r="W56" s="7" t="str">
        <f t="shared" si="7"/>
        <v>-</v>
      </c>
      <c r="X56" s="369">
        <v>7.84</v>
      </c>
      <c r="Y56" s="369">
        <v>4.04</v>
      </c>
      <c r="Z56" s="10" t="str">
        <f t="shared" si="8"/>
        <v/>
      </c>
      <c r="AA56" s="23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2">
      <c r="A57" s="428"/>
      <c r="B57" s="56" t="s">
        <v>31</v>
      </c>
      <c r="C57" s="266">
        <f>'NEO&lt;1500'!C57+'NEO(1501-2500)'!C57+'NEO(&gt; 2500)'!C57</f>
        <v>0</v>
      </c>
      <c r="D57" s="267">
        <f>'NEO&lt;1500'!D57+'NEO(1501-2500)'!D57+'NEO(&gt; 2500)'!D57</f>
        <v>0</v>
      </c>
      <c r="E57" s="267">
        <f>'NEO&lt;1500'!E57+'NEO(1501-2500)'!E57+'NEO(&gt; 2500)'!E57</f>
        <v>0</v>
      </c>
      <c r="F57" s="7" t="str">
        <f t="shared" si="0"/>
        <v>-</v>
      </c>
      <c r="G57" s="7" t="str">
        <f t="shared" si="1"/>
        <v>-</v>
      </c>
      <c r="H57" s="369">
        <v>10.96</v>
      </c>
      <c r="I57" s="369">
        <v>10.59</v>
      </c>
      <c r="J57" s="9" t="str">
        <f t="shared" si="9"/>
        <v/>
      </c>
      <c r="K57" s="288">
        <f>'NEO&lt;1500'!K57+'NEO(1501-2500)'!K57+'NEO(&gt; 2500)'!K57</f>
        <v>0</v>
      </c>
      <c r="L57" s="267">
        <f>'NEO&lt;1500'!L57+'NEO(1501-2500)'!L57+'NEO(&gt; 2500)'!L57</f>
        <v>0</v>
      </c>
      <c r="M57" s="267">
        <f>'NEO&lt;1500'!M57+'NEO(1501-2500)'!M57+'NEO(&gt; 2500)'!M57</f>
        <v>0</v>
      </c>
      <c r="N57" s="8" t="str">
        <f t="shared" si="3"/>
        <v>-</v>
      </c>
      <c r="O57" s="7" t="str">
        <f t="shared" si="4"/>
        <v>-</v>
      </c>
      <c r="P57" s="369">
        <v>4.0599999999999996</v>
      </c>
      <c r="Q57" s="369">
        <v>4.05</v>
      </c>
      <c r="R57" s="10" t="str">
        <f t="shared" si="5"/>
        <v/>
      </c>
      <c r="S57" s="288">
        <f>'NEO&lt;1500'!S57+'NEO(1501-2500)'!S57+'NEO(&gt; 2500)'!S57</f>
        <v>0</v>
      </c>
      <c r="T57" s="267">
        <f>'NEO&lt;1500'!T57+'NEO(1501-2500)'!T57+'NEO(&gt; 2500)'!T57</f>
        <v>0</v>
      </c>
      <c r="U57" s="267">
        <f>'NEO&lt;1500'!U57+'NEO(1501-2500)'!U57+'NEO(&gt; 2500)'!U57</f>
        <v>0</v>
      </c>
      <c r="V57" s="8" t="str">
        <f t="shared" si="6"/>
        <v>-</v>
      </c>
      <c r="W57" s="7" t="str">
        <f t="shared" si="7"/>
        <v>-</v>
      </c>
      <c r="X57" s="369">
        <v>7.84</v>
      </c>
      <c r="Y57" s="369">
        <v>4.04</v>
      </c>
      <c r="Z57" s="10" t="str">
        <f t="shared" si="8"/>
        <v/>
      </c>
      <c r="AA57" s="23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ht="13.5" thickBot="1" x14ac:dyDescent="0.25">
      <c r="A58" s="429"/>
      <c r="B58" s="57" t="s">
        <v>32</v>
      </c>
      <c r="C58" s="339">
        <f>'NEO&lt;1500'!C58+'NEO(1501-2500)'!C58+'NEO(&gt; 2500)'!C58</f>
        <v>0</v>
      </c>
      <c r="D58" s="340">
        <f>'NEO&lt;1500'!D58+'NEO(1501-2500)'!D58+'NEO(&gt; 2500)'!D58</f>
        <v>0</v>
      </c>
      <c r="E58" s="340">
        <f>'NEO&lt;1500'!E58+'NEO(1501-2500)'!E58+'NEO(&gt; 2500)'!E58</f>
        <v>0</v>
      </c>
      <c r="F58" s="81" t="str">
        <f t="shared" si="0"/>
        <v>-</v>
      </c>
      <c r="G58" s="81" t="str">
        <f t="shared" si="1"/>
        <v>-</v>
      </c>
      <c r="H58" s="369">
        <v>10.96</v>
      </c>
      <c r="I58" s="369">
        <v>10.59</v>
      </c>
      <c r="J58" s="134" t="str">
        <f>IF(C58=0,"",(((G58*0.001)+2.58*(SQRT(G58*0.001/C58))))*1000)</f>
        <v/>
      </c>
      <c r="K58" s="341">
        <f>'NEO&lt;1500'!K58+'NEO(1501-2500)'!K58+'NEO(&gt; 2500)'!K58</f>
        <v>0</v>
      </c>
      <c r="L58" s="340">
        <f>'NEO&lt;1500'!L58+'NEO(1501-2500)'!L58+'NEO(&gt; 2500)'!L58</f>
        <v>0</v>
      </c>
      <c r="M58" s="340">
        <f>'NEO&lt;1500'!M58+'NEO(1501-2500)'!M58+'NEO(&gt; 2500)'!M58</f>
        <v>0</v>
      </c>
      <c r="N58" s="31" t="str">
        <f t="shared" si="3"/>
        <v>-</v>
      </c>
      <c r="O58" s="81" t="str">
        <f t="shared" si="4"/>
        <v>-</v>
      </c>
      <c r="P58" s="369">
        <v>4.0599999999999996</v>
      </c>
      <c r="Q58" s="369">
        <v>4.05</v>
      </c>
      <c r="R58" s="135" t="str">
        <f t="shared" si="5"/>
        <v/>
      </c>
      <c r="S58" s="341">
        <f>'NEO&lt;1500'!S58+'NEO(1501-2500)'!S58+'NEO(&gt; 2500)'!S58</f>
        <v>0</v>
      </c>
      <c r="T58" s="340">
        <f>'NEO&lt;1500'!T58+'NEO(1501-2500)'!T58+'NEO(&gt; 2500)'!T58</f>
        <v>0</v>
      </c>
      <c r="U58" s="340">
        <f>'NEO&lt;1500'!U58+'NEO(1501-2500)'!U58+'NEO(&gt; 2500)'!U58</f>
        <v>0</v>
      </c>
      <c r="V58" s="31" t="str">
        <f t="shared" si="6"/>
        <v>-</v>
      </c>
      <c r="W58" s="81" t="str">
        <f t="shared" si="7"/>
        <v>-</v>
      </c>
      <c r="X58" s="369">
        <v>7.84</v>
      </c>
      <c r="Y58" s="369">
        <v>4.04</v>
      </c>
      <c r="Z58" s="135" t="str">
        <f t="shared" si="8"/>
        <v/>
      </c>
      <c r="AA58" s="23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283">
        <f>SUM(E47:E58)</f>
        <v>0</v>
      </c>
      <c r="F59" s="128" t="str">
        <f t="shared" si="0"/>
        <v>-</v>
      </c>
      <c r="G59" s="128" t="str">
        <f t="shared" si="1"/>
        <v>-</v>
      </c>
      <c r="H59" s="369">
        <v>10.96</v>
      </c>
      <c r="I59" s="369">
        <v>10.59</v>
      </c>
      <c r="J59" s="129" t="str">
        <f>IF(C59=0,"",(((G59*0.001)+2.58*(SQRT(G59*0.001/C59))))*1000)</f>
        <v/>
      </c>
      <c r="K59" s="295">
        <f>SUM(K47:K58)</f>
        <v>0</v>
      </c>
      <c r="L59" s="283">
        <f>SUM(L47:L58)</f>
        <v>0</v>
      </c>
      <c r="M59" s="283">
        <f>SUM(M47:M58)</f>
        <v>0</v>
      </c>
      <c r="N59" s="130" t="str">
        <f t="shared" si="3"/>
        <v>-</v>
      </c>
      <c r="O59" s="128" t="str">
        <f t="shared" si="4"/>
        <v>-</v>
      </c>
      <c r="P59" s="369">
        <v>4.0599999999999996</v>
      </c>
      <c r="Q59" s="369">
        <v>4.05</v>
      </c>
      <c r="R59" s="131" t="str">
        <f t="shared" si="5"/>
        <v/>
      </c>
      <c r="S59" s="295">
        <f>SUM(S47:S58)</f>
        <v>0</v>
      </c>
      <c r="T59" s="283">
        <f>SUM(T47:T58)</f>
        <v>0</v>
      </c>
      <c r="U59" s="283">
        <f>SUM(U47:U58)</f>
        <v>0</v>
      </c>
      <c r="V59" s="130" t="str">
        <f t="shared" si="6"/>
        <v>-</v>
      </c>
      <c r="W59" s="128" t="str">
        <f t="shared" si="7"/>
        <v>-</v>
      </c>
      <c r="X59" s="369">
        <v>7.84</v>
      </c>
      <c r="Y59" s="369">
        <v>4.04</v>
      </c>
      <c r="Z59" s="131" t="str">
        <f>IF(S59=0,"",(((W59*0.001)+2.58*(SQRT(W59*0.001/S59))))*1000)</f>
        <v/>
      </c>
      <c r="AA59" s="2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ht="12.75" customHeight="1" thickTop="1" x14ac:dyDescent="0.2">
      <c r="A60" s="427">
        <v>2009</v>
      </c>
      <c r="B60" s="75" t="s">
        <v>21</v>
      </c>
      <c r="C60" s="264">
        <f>'NEO&lt;1500'!C60+'NEO(1501-2500)'!C60+'NEO(&gt; 2500)'!C60</f>
        <v>0</v>
      </c>
      <c r="D60" s="265">
        <f>'NEO&lt;1500'!D60+'NEO(1501-2500)'!D60+'NEO(&gt; 2500)'!D60</f>
        <v>0</v>
      </c>
      <c r="E60" s="265">
        <f>'NEO&lt;1500'!E60+'NEO(1501-2500)'!E60+'NEO(&gt; 2500)'!E60</f>
        <v>0</v>
      </c>
      <c r="F60" s="77" t="str">
        <f t="shared" si="0"/>
        <v>-</v>
      </c>
      <c r="G60" s="77" t="str">
        <f t="shared" si="1"/>
        <v>-</v>
      </c>
      <c r="H60" s="369">
        <v>10.96</v>
      </c>
      <c r="I60" s="369">
        <v>10.59</v>
      </c>
      <c r="J60" s="132" t="str">
        <f>IF(C60=0,"",(((G60*0.001)+2.58*(SQRT(G60*0.001/C60))))*1000)</f>
        <v/>
      </c>
      <c r="K60" s="287">
        <f>'NEO&lt;1500'!K60+'NEO(1501-2500)'!K60+'NEO(&gt; 2500)'!K60</f>
        <v>0</v>
      </c>
      <c r="L60" s="265">
        <f>'NEO&lt;1500'!L60+'NEO(1501-2500)'!L60+'NEO(&gt; 2500)'!L60</f>
        <v>0</v>
      </c>
      <c r="M60" s="265">
        <f>'NEO&lt;1500'!M60+'NEO(1501-2500)'!M60+'NEO(&gt; 2500)'!M60</f>
        <v>0</v>
      </c>
      <c r="N60" s="76" t="str">
        <f t="shared" si="3"/>
        <v>-</v>
      </c>
      <c r="O60" s="77" t="str">
        <f t="shared" si="4"/>
        <v>-</v>
      </c>
      <c r="P60" s="369">
        <v>4.0599999999999996</v>
      </c>
      <c r="Q60" s="369">
        <v>4.05</v>
      </c>
      <c r="R60" s="133" t="str">
        <f>IF(K60=0,"",(((O60*0.001)+2.58*(SQRT(O60*0.001/K60))))*1000)</f>
        <v/>
      </c>
      <c r="S60" s="287">
        <f>'NEO&lt;1500'!S60+'NEO(1501-2500)'!S60+'NEO(&gt; 2500)'!S60</f>
        <v>0</v>
      </c>
      <c r="T60" s="265">
        <f>'NEO&lt;1500'!T60+'NEO(1501-2500)'!T60+'NEO(&gt; 2500)'!T60</f>
        <v>0</v>
      </c>
      <c r="U60" s="265">
        <f>'NEO&lt;1500'!U60+'NEO(1501-2500)'!U60+'NEO(&gt; 2500)'!U60</f>
        <v>0</v>
      </c>
      <c r="V60" s="76" t="str">
        <f t="shared" si="6"/>
        <v>-</v>
      </c>
      <c r="W60" s="77" t="str">
        <f t="shared" si="7"/>
        <v>-</v>
      </c>
      <c r="X60" s="369">
        <v>7.84</v>
      </c>
      <c r="Y60" s="369">
        <v>4.04</v>
      </c>
      <c r="Z60" s="133" t="str">
        <f>IF(S60=0,"",(((W60*0.001)+2.58*(SQRT(W60*0.001/S60))))*1000)</f>
        <v/>
      </c>
      <c r="AA60" s="23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2">
      <c r="A61" s="428"/>
      <c r="B61" s="56" t="s">
        <v>22</v>
      </c>
      <c r="C61" s="266">
        <f>'NEO&lt;1500'!C61+'NEO(1501-2500)'!C61+'NEO(&gt; 2500)'!C61</f>
        <v>0</v>
      </c>
      <c r="D61" s="267">
        <f>'NEO&lt;1500'!D61+'NEO(1501-2500)'!D61+'NEO(&gt; 2500)'!D61</f>
        <v>0</v>
      </c>
      <c r="E61" s="267">
        <f>'NEO&lt;1500'!E61+'NEO(1501-2500)'!E61+'NEO(&gt; 2500)'!E61</f>
        <v>0</v>
      </c>
      <c r="F61" s="7" t="str">
        <f t="shared" si="0"/>
        <v>-</v>
      </c>
      <c r="G61" s="7" t="str">
        <f t="shared" si="1"/>
        <v>-</v>
      </c>
      <c r="H61" s="369">
        <v>10.96</v>
      </c>
      <c r="I61" s="369">
        <v>10.59</v>
      </c>
      <c r="J61" s="9" t="str">
        <f t="shared" ref="J61:J72" si="10">IF(C61=0,"",(((G61*0.001)+2.58*(SQRT(G61*0.001/C61))))*1000)</f>
        <v/>
      </c>
      <c r="K61" s="288">
        <f>'NEO&lt;1500'!K61+'NEO(1501-2500)'!K61+'NEO(&gt; 2500)'!K61</f>
        <v>0</v>
      </c>
      <c r="L61" s="267">
        <f>'NEO&lt;1500'!L61+'NEO(1501-2500)'!L61+'NEO(&gt; 2500)'!L61</f>
        <v>0</v>
      </c>
      <c r="M61" s="267">
        <f>'NEO&lt;1500'!M61+'NEO(1501-2500)'!M61+'NEO(&gt; 2500)'!M61</f>
        <v>0</v>
      </c>
      <c r="N61" s="8" t="str">
        <f t="shared" si="3"/>
        <v>-</v>
      </c>
      <c r="O61" s="7" t="str">
        <f t="shared" si="4"/>
        <v>-</v>
      </c>
      <c r="P61" s="369">
        <v>4.0599999999999996</v>
      </c>
      <c r="Q61" s="369">
        <v>4.05</v>
      </c>
      <c r="R61" s="10" t="str">
        <f t="shared" ref="R61:R72" si="11">IF(K61=0,"",(((O61*0.001)+2.58*(SQRT(O61*0.001/K61))))*1000)</f>
        <v/>
      </c>
      <c r="S61" s="288">
        <f>'NEO&lt;1500'!S61+'NEO(1501-2500)'!S61+'NEO(&gt; 2500)'!S61</f>
        <v>0</v>
      </c>
      <c r="T61" s="267">
        <f>'NEO&lt;1500'!T61+'NEO(1501-2500)'!T61+'NEO(&gt; 2500)'!T61</f>
        <v>0</v>
      </c>
      <c r="U61" s="267">
        <f>'NEO&lt;1500'!U61+'NEO(1501-2500)'!U61+'NEO(&gt; 2500)'!U61</f>
        <v>0</v>
      </c>
      <c r="V61" s="8" t="str">
        <f t="shared" si="6"/>
        <v>-</v>
      </c>
      <c r="W61" s="7" t="str">
        <f t="shared" si="7"/>
        <v>-</v>
      </c>
      <c r="X61" s="369">
        <v>7.84</v>
      </c>
      <c r="Y61" s="369">
        <v>4.04</v>
      </c>
      <c r="Z61" s="10" t="str">
        <f t="shared" ref="Z61:Z71" si="12">IF(S61=0,"",(((W61*0.001)+2.58*(SQRT(W61*0.001/S61))))*1000)</f>
        <v/>
      </c>
      <c r="AA61" s="23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2">
      <c r="A62" s="428"/>
      <c r="B62" s="56" t="s">
        <v>23</v>
      </c>
      <c r="C62" s="266">
        <f>'NEO&lt;1500'!C62+'NEO(1501-2500)'!C62+'NEO(&gt; 2500)'!C62</f>
        <v>0</v>
      </c>
      <c r="D62" s="267">
        <f>'NEO&lt;1500'!D62+'NEO(1501-2500)'!D62+'NEO(&gt; 2500)'!D62</f>
        <v>0</v>
      </c>
      <c r="E62" s="267">
        <f>'NEO&lt;1500'!E62+'NEO(1501-2500)'!E62+'NEO(&gt; 2500)'!E62</f>
        <v>0</v>
      </c>
      <c r="F62" s="7" t="str">
        <f t="shared" si="0"/>
        <v>-</v>
      </c>
      <c r="G62" s="7" t="str">
        <f t="shared" si="1"/>
        <v>-</v>
      </c>
      <c r="H62" s="369">
        <v>10.96</v>
      </c>
      <c r="I62" s="369">
        <v>10.59</v>
      </c>
      <c r="J62" s="9" t="str">
        <f t="shared" si="10"/>
        <v/>
      </c>
      <c r="K62" s="288">
        <f>'NEO&lt;1500'!K62+'NEO(1501-2500)'!K62+'NEO(&gt; 2500)'!K62</f>
        <v>0</v>
      </c>
      <c r="L62" s="267">
        <f>'NEO&lt;1500'!L62+'NEO(1501-2500)'!L62+'NEO(&gt; 2500)'!L62</f>
        <v>0</v>
      </c>
      <c r="M62" s="267">
        <f>'NEO&lt;1500'!M62+'NEO(1501-2500)'!M62+'NEO(&gt; 2500)'!M62</f>
        <v>0</v>
      </c>
      <c r="N62" s="8" t="str">
        <f t="shared" si="3"/>
        <v>-</v>
      </c>
      <c r="O62" s="7" t="str">
        <f t="shared" si="4"/>
        <v>-</v>
      </c>
      <c r="P62" s="369">
        <v>4.0599999999999996</v>
      </c>
      <c r="Q62" s="369">
        <v>4.05</v>
      </c>
      <c r="R62" s="10" t="str">
        <f t="shared" si="11"/>
        <v/>
      </c>
      <c r="S62" s="288">
        <f>'NEO&lt;1500'!S62+'NEO(1501-2500)'!S62+'NEO(&gt; 2500)'!S62</f>
        <v>0</v>
      </c>
      <c r="T62" s="267">
        <f>'NEO&lt;1500'!T62+'NEO(1501-2500)'!T62+'NEO(&gt; 2500)'!T62</f>
        <v>0</v>
      </c>
      <c r="U62" s="267">
        <f>'NEO&lt;1500'!U62+'NEO(1501-2500)'!U62+'NEO(&gt; 2500)'!U62</f>
        <v>0</v>
      </c>
      <c r="V62" s="8" t="str">
        <f t="shared" si="6"/>
        <v>-</v>
      </c>
      <c r="W62" s="7" t="str">
        <f t="shared" si="7"/>
        <v>-</v>
      </c>
      <c r="X62" s="369">
        <v>7.84</v>
      </c>
      <c r="Y62" s="369">
        <v>4.04</v>
      </c>
      <c r="Z62" s="10" t="str">
        <f t="shared" si="12"/>
        <v/>
      </c>
      <c r="AA62" s="23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2">
      <c r="A63" s="428"/>
      <c r="B63" s="56" t="s">
        <v>24</v>
      </c>
      <c r="C63" s="266">
        <f>'NEO&lt;1500'!C63+'NEO(1501-2500)'!C63+'NEO(&gt; 2500)'!C63</f>
        <v>0</v>
      </c>
      <c r="D63" s="267">
        <f>'NEO&lt;1500'!D63+'NEO(1501-2500)'!D63+'NEO(&gt; 2500)'!D63</f>
        <v>0</v>
      </c>
      <c r="E63" s="267">
        <f>'NEO&lt;1500'!E63+'NEO(1501-2500)'!E63+'NEO(&gt; 2500)'!E63</f>
        <v>0</v>
      </c>
      <c r="F63" s="7" t="str">
        <f t="shared" si="0"/>
        <v>-</v>
      </c>
      <c r="G63" s="7" t="str">
        <f t="shared" si="1"/>
        <v>-</v>
      </c>
      <c r="H63" s="369">
        <v>10.96</v>
      </c>
      <c r="I63" s="369">
        <v>10.59</v>
      </c>
      <c r="J63" s="9" t="str">
        <f t="shared" si="10"/>
        <v/>
      </c>
      <c r="K63" s="288">
        <f>'NEO&lt;1500'!K63+'NEO(1501-2500)'!K63+'NEO(&gt; 2500)'!K63</f>
        <v>0</v>
      </c>
      <c r="L63" s="267">
        <f>'NEO&lt;1500'!L63+'NEO(1501-2500)'!L63+'NEO(&gt; 2500)'!L63</f>
        <v>0</v>
      </c>
      <c r="M63" s="267">
        <f>'NEO&lt;1500'!M63+'NEO(1501-2500)'!M63+'NEO(&gt; 2500)'!M63</f>
        <v>0</v>
      </c>
      <c r="N63" s="8" t="str">
        <f t="shared" si="3"/>
        <v>-</v>
      </c>
      <c r="O63" s="7" t="str">
        <f t="shared" si="4"/>
        <v>-</v>
      </c>
      <c r="P63" s="369">
        <v>4.0599999999999996</v>
      </c>
      <c r="Q63" s="369">
        <v>4.05</v>
      </c>
      <c r="R63" s="10" t="str">
        <f t="shared" si="11"/>
        <v/>
      </c>
      <c r="S63" s="288">
        <f>'NEO&lt;1500'!S63+'NEO(1501-2500)'!S63+'NEO(&gt; 2500)'!S63</f>
        <v>0</v>
      </c>
      <c r="T63" s="267">
        <f>'NEO&lt;1500'!T63+'NEO(1501-2500)'!T63+'NEO(&gt; 2500)'!T63</f>
        <v>0</v>
      </c>
      <c r="U63" s="267">
        <f>'NEO&lt;1500'!U63+'NEO(1501-2500)'!U63+'NEO(&gt; 2500)'!U63</f>
        <v>0</v>
      </c>
      <c r="V63" s="8" t="str">
        <f t="shared" si="6"/>
        <v>-</v>
      </c>
      <c r="W63" s="7" t="str">
        <f t="shared" si="7"/>
        <v>-</v>
      </c>
      <c r="X63" s="369">
        <v>7.84</v>
      </c>
      <c r="Y63" s="369">
        <v>4.04</v>
      </c>
      <c r="Z63" s="10" t="str">
        <f t="shared" si="12"/>
        <v/>
      </c>
      <c r="AA63" s="23"/>
      <c r="AB63" s="11"/>
      <c r="AC63" s="11"/>
      <c r="AD63" s="11" t="s">
        <v>52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2">
      <c r="A64" s="428"/>
      <c r="B64" s="56" t="s">
        <v>25</v>
      </c>
      <c r="C64" s="266">
        <f>'NEO&lt;1500'!C64+'NEO(1501-2500)'!C64+'NEO(&gt; 2500)'!C64</f>
        <v>0</v>
      </c>
      <c r="D64" s="267">
        <f>'NEO&lt;1500'!D64+'NEO(1501-2500)'!D64+'NEO(&gt; 2500)'!D64</f>
        <v>0</v>
      </c>
      <c r="E64" s="267">
        <f>'NEO&lt;1500'!E64+'NEO(1501-2500)'!E64+'NEO(&gt; 2500)'!E64</f>
        <v>0</v>
      </c>
      <c r="F64" s="7" t="str">
        <f t="shared" si="0"/>
        <v>-</v>
      </c>
      <c r="G64" s="7" t="str">
        <f t="shared" si="1"/>
        <v>-</v>
      </c>
      <c r="H64" s="369">
        <v>10.96</v>
      </c>
      <c r="I64" s="369">
        <v>10.59</v>
      </c>
      <c r="J64" s="9" t="str">
        <f t="shared" si="10"/>
        <v/>
      </c>
      <c r="K64" s="288">
        <f>'NEO&lt;1500'!K64+'NEO(1501-2500)'!K64+'NEO(&gt; 2500)'!K64</f>
        <v>0</v>
      </c>
      <c r="L64" s="267">
        <f>'NEO&lt;1500'!L64+'NEO(1501-2500)'!L64+'NEO(&gt; 2500)'!L64</f>
        <v>0</v>
      </c>
      <c r="M64" s="267">
        <f>'NEO&lt;1500'!M64+'NEO(1501-2500)'!M64+'NEO(&gt; 2500)'!M64</f>
        <v>0</v>
      </c>
      <c r="N64" s="8" t="str">
        <f t="shared" si="3"/>
        <v>-</v>
      </c>
      <c r="O64" s="7" t="str">
        <f t="shared" si="4"/>
        <v>-</v>
      </c>
      <c r="P64" s="369">
        <v>4.0599999999999996</v>
      </c>
      <c r="Q64" s="369">
        <v>4.05</v>
      </c>
      <c r="R64" s="10" t="str">
        <f t="shared" si="11"/>
        <v/>
      </c>
      <c r="S64" s="288">
        <f>'NEO&lt;1500'!S64+'NEO(1501-2500)'!S64+'NEO(&gt; 2500)'!S64</f>
        <v>0</v>
      </c>
      <c r="T64" s="267">
        <f>'NEO&lt;1500'!T64+'NEO(1501-2500)'!T64+'NEO(&gt; 2500)'!T64</f>
        <v>0</v>
      </c>
      <c r="U64" s="267">
        <f>'NEO&lt;1500'!U64+'NEO(1501-2500)'!U64+'NEO(&gt; 2500)'!U64</f>
        <v>0</v>
      </c>
      <c r="V64" s="8" t="str">
        <f t="shared" si="6"/>
        <v>-</v>
      </c>
      <c r="W64" s="7" t="str">
        <f t="shared" si="7"/>
        <v>-</v>
      </c>
      <c r="X64" s="369">
        <v>7.84</v>
      </c>
      <c r="Y64" s="369">
        <v>4.04</v>
      </c>
      <c r="Z64" s="10" t="str">
        <f t="shared" si="12"/>
        <v/>
      </c>
      <c r="AA64" s="23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2">
      <c r="A65" s="428"/>
      <c r="B65" s="56" t="s">
        <v>26</v>
      </c>
      <c r="C65" s="266">
        <f>'NEO&lt;1500'!C65+'NEO(1501-2500)'!C65+'NEO(&gt; 2500)'!C65</f>
        <v>0</v>
      </c>
      <c r="D65" s="267">
        <f>'NEO&lt;1500'!D65+'NEO(1501-2500)'!D65+'NEO(&gt; 2500)'!D65</f>
        <v>0</v>
      </c>
      <c r="E65" s="267">
        <f>'NEO&lt;1500'!E65+'NEO(1501-2500)'!E65+'NEO(&gt; 2500)'!E65</f>
        <v>0</v>
      </c>
      <c r="F65" s="7" t="str">
        <f t="shared" si="0"/>
        <v>-</v>
      </c>
      <c r="G65" s="7" t="str">
        <f t="shared" si="1"/>
        <v>-</v>
      </c>
      <c r="H65" s="369">
        <v>10.96</v>
      </c>
      <c r="I65" s="369">
        <v>10.59</v>
      </c>
      <c r="J65" s="9" t="str">
        <f t="shared" si="10"/>
        <v/>
      </c>
      <c r="K65" s="288">
        <f>'NEO&lt;1500'!K65+'NEO(1501-2500)'!K65+'NEO(&gt; 2500)'!K65</f>
        <v>0</v>
      </c>
      <c r="L65" s="267">
        <f>'NEO&lt;1500'!L65+'NEO(1501-2500)'!L65+'NEO(&gt; 2500)'!L65</f>
        <v>0</v>
      </c>
      <c r="M65" s="267">
        <f>'NEO&lt;1500'!M65+'NEO(1501-2500)'!M65+'NEO(&gt; 2500)'!M65</f>
        <v>0</v>
      </c>
      <c r="N65" s="8" t="str">
        <f t="shared" si="3"/>
        <v>-</v>
      </c>
      <c r="O65" s="7" t="str">
        <f t="shared" si="4"/>
        <v>-</v>
      </c>
      <c r="P65" s="369">
        <v>4.0599999999999996</v>
      </c>
      <c r="Q65" s="369">
        <v>4.05</v>
      </c>
      <c r="R65" s="10" t="str">
        <f t="shared" si="11"/>
        <v/>
      </c>
      <c r="S65" s="288">
        <f>'NEO&lt;1500'!S65+'NEO(1501-2500)'!S65+'NEO(&gt; 2500)'!S65</f>
        <v>0</v>
      </c>
      <c r="T65" s="267">
        <f>'NEO&lt;1500'!T65+'NEO(1501-2500)'!T65+'NEO(&gt; 2500)'!T65</f>
        <v>0</v>
      </c>
      <c r="U65" s="267">
        <f>'NEO&lt;1500'!U65+'NEO(1501-2500)'!U65+'NEO(&gt; 2500)'!U65</f>
        <v>0</v>
      </c>
      <c r="V65" s="8" t="str">
        <f t="shared" si="6"/>
        <v>-</v>
      </c>
      <c r="W65" s="7" t="str">
        <f t="shared" si="7"/>
        <v>-</v>
      </c>
      <c r="X65" s="369">
        <v>7.84</v>
      </c>
      <c r="Y65" s="369">
        <v>4.04</v>
      </c>
      <c r="Z65" s="10" t="str">
        <f t="shared" si="12"/>
        <v/>
      </c>
      <c r="AA65" s="23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2">
      <c r="A66" s="428"/>
      <c r="B66" s="56" t="s">
        <v>27</v>
      </c>
      <c r="C66" s="266">
        <f>'NEO&lt;1500'!C66+'NEO(1501-2500)'!C66+'NEO(&gt; 2500)'!C66</f>
        <v>0</v>
      </c>
      <c r="D66" s="267">
        <f>'NEO&lt;1500'!D66+'NEO(1501-2500)'!D66+'NEO(&gt; 2500)'!D66</f>
        <v>0</v>
      </c>
      <c r="E66" s="267">
        <f>'NEO&lt;1500'!E66+'NEO(1501-2500)'!E66+'NEO(&gt; 2500)'!E66</f>
        <v>0</v>
      </c>
      <c r="F66" s="7" t="str">
        <f t="shared" si="0"/>
        <v>-</v>
      </c>
      <c r="G66" s="7" t="str">
        <f t="shared" si="1"/>
        <v>-</v>
      </c>
      <c r="H66" s="369">
        <v>10.96</v>
      </c>
      <c r="I66" s="369">
        <v>10.59</v>
      </c>
      <c r="J66" s="9" t="str">
        <f t="shared" si="10"/>
        <v/>
      </c>
      <c r="K66" s="288">
        <f>'NEO&lt;1500'!K66+'NEO(1501-2500)'!K66+'NEO(&gt; 2500)'!K66</f>
        <v>0</v>
      </c>
      <c r="L66" s="267">
        <f>'NEO&lt;1500'!L66+'NEO(1501-2500)'!L66+'NEO(&gt; 2500)'!L66</f>
        <v>0</v>
      </c>
      <c r="M66" s="267">
        <f>'NEO&lt;1500'!M66+'NEO(1501-2500)'!M66+'NEO(&gt; 2500)'!M66</f>
        <v>0</v>
      </c>
      <c r="N66" s="8" t="str">
        <f t="shared" si="3"/>
        <v>-</v>
      </c>
      <c r="O66" s="7" t="str">
        <f t="shared" si="4"/>
        <v>-</v>
      </c>
      <c r="P66" s="369">
        <v>4.0599999999999996</v>
      </c>
      <c r="Q66" s="369">
        <v>4.05</v>
      </c>
      <c r="R66" s="10" t="str">
        <f t="shared" si="11"/>
        <v/>
      </c>
      <c r="S66" s="288">
        <f>'NEO&lt;1500'!S66+'NEO(1501-2500)'!S66+'NEO(&gt; 2500)'!S66</f>
        <v>0</v>
      </c>
      <c r="T66" s="267">
        <f>'NEO&lt;1500'!T66+'NEO(1501-2500)'!T66+'NEO(&gt; 2500)'!T66</f>
        <v>0</v>
      </c>
      <c r="U66" s="267">
        <f>'NEO&lt;1500'!U66+'NEO(1501-2500)'!U66+'NEO(&gt; 2500)'!U66</f>
        <v>0</v>
      </c>
      <c r="V66" s="8" t="str">
        <f t="shared" si="6"/>
        <v>-</v>
      </c>
      <c r="W66" s="7" t="str">
        <f t="shared" si="7"/>
        <v>-</v>
      </c>
      <c r="X66" s="369">
        <v>7.84</v>
      </c>
      <c r="Y66" s="369">
        <v>4.04</v>
      </c>
      <c r="Z66" s="10" t="str">
        <f t="shared" si="12"/>
        <v/>
      </c>
      <c r="AA66" s="23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2">
      <c r="A67" s="428"/>
      <c r="B67" s="56" t="s">
        <v>28</v>
      </c>
      <c r="C67" s="266">
        <f>'NEO&lt;1500'!C67+'NEO(1501-2500)'!C67+'NEO(&gt; 2500)'!C67</f>
        <v>0</v>
      </c>
      <c r="D67" s="267">
        <f>'NEO&lt;1500'!D67+'NEO(1501-2500)'!D67+'NEO(&gt; 2500)'!D67</f>
        <v>0</v>
      </c>
      <c r="E67" s="267">
        <f>'NEO&lt;1500'!E67+'NEO(1501-2500)'!E67+'NEO(&gt; 2500)'!E67</f>
        <v>0</v>
      </c>
      <c r="F67" s="7" t="str">
        <f t="shared" si="0"/>
        <v>-</v>
      </c>
      <c r="G67" s="7" t="str">
        <f t="shared" si="1"/>
        <v>-</v>
      </c>
      <c r="H67" s="369">
        <v>10.96</v>
      </c>
      <c r="I67" s="369">
        <v>10.59</v>
      </c>
      <c r="J67" s="9" t="str">
        <f t="shared" si="10"/>
        <v/>
      </c>
      <c r="K67" s="288">
        <f>'NEO&lt;1500'!K67+'NEO(1501-2500)'!K67+'NEO(&gt; 2500)'!K67</f>
        <v>0</v>
      </c>
      <c r="L67" s="267">
        <f>'NEO&lt;1500'!L67+'NEO(1501-2500)'!L67+'NEO(&gt; 2500)'!L67</f>
        <v>0</v>
      </c>
      <c r="M67" s="267">
        <f>'NEO&lt;1500'!M67+'NEO(1501-2500)'!M67+'NEO(&gt; 2500)'!M67</f>
        <v>0</v>
      </c>
      <c r="N67" s="8" t="str">
        <f t="shared" si="3"/>
        <v>-</v>
      </c>
      <c r="O67" s="7" t="str">
        <f t="shared" si="4"/>
        <v>-</v>
      </c>
      <c r="P67" s="369">
        <v>4.0599999999999996</v>
      </c>
      <c r="Q67" s="369">
        <v>4.05</v>
      </c>
      <c r="R67" s="10" t="str">
        <f t="shared" si="11"/>
        <v/>
      </c>
      <c r="S67" s="288">
        <f>'NEO&lt;1500'!S67+'NEO(1501-2500)'!S67+'NEO(&gt; 2500)'!S67</f>
        <v>0</v>
      </c>
      <c r="T67" s="267">
        <f>'NEO&lt;1500'!T67+'NEO(1501-2500)'!T67+'NEO(&gt; 2500)'!T67</f>
        <v>0</v>
      </c>
      <c r="U67" s="267">
        <f>'NEO&lt;1500'!U67+'NEO(1501-2500)'!U67+'NEO(&gt; 2500)'!U67</f>
        <v>0</v>
      </c>
      <c r="V67" s="8" t="str">
        <f t="shared" si="6"/>
        <v>-</v>
      </c>
      <c r="W67" s="7" t="str">
        <f t="shared" si="7"/>
        <v>-</v>
      </c>
      <c r="X67" s="369">
        <v>7.84</v>
      </c>
      <c r="Y67" s="369">
        <v>4.04</v>
      </c>
      <c r="Z67" s="10" t="str">
        <f t="shared" si="12"/>
        <v/>
      </c>
      <c r="AA67" s="23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2">
      <c r="A68" s="428"/>
      <c r="B68" s="56" t="s">
        <v>29</v>
      </c>
      <c r="C68" s="266">
        <f>'NEO&lt;1500'!C68+'NEO(1501-2500)'!C68+'NEO(&gt; 2500)'!C68</f>
        <v>0</v>
      </c>
      <c r="D68" s="267">
        <f>'NEO&lt;1500'!D68+'NEO(1501-2500)'!D68+'NEO(&gt; 2500)'!D68</f>
        <v>0</v>
      </c>
      <c r="E68" s="267">
        <f>'NEO&lt;1500'!E68+'NEO(1501-2500)'!E68+'NEO(&gt; 2500)'!E68</f>
        <v>0</v>
      </c>
      <c r="F68" s="7" t="str">
        <f t="shared" si="0"/>
        <v>-</v>
      </c>
      <c r="G68" s="7" t="str">
        <f t="shared" si="1"/>
        <v>-</v>
      </c>
      <c r="H68" s="369">
        <v>10.96</v>
      </c>
      <c r="I68" s="369">
        <v>10.59</v>
      </c>
      <c r="J68" s="9" t="str">
        <f t="shared" si="10"/>
        <v/>
      </c>
      <c r="K68" s="288">
        <f>'NEO&lt;1500'!K68+'NEO(1501-2500)'!K68+'NEO(&gt; 2500)'!K68</f>
        <v>0</v>
      </c>
      <c r="L68" s="267">
        <f>'NEO&lt;1500'!L68+'NEO(1501-2500)'!L68+'NEO(&gt; 2500)'!L68</f>
        <v>0</v>
      </c>
      <c r="M68" s="267">
        <f>'NEO&lt;1500'!M68+'NEO(1501-2500)'!M68+'NEO(&gt; 2500)'!M68</f>
        <v>0</v>
      </c>
      <c r="N68" s="8" t="str">
        <f t="shared" si="3"/>
        <v>-</v>
      </c>
      <c r="O68" s="7" t="str">
        <f t="shared" si="4"/>
        <v>-</v>
      </c>
      <c r="P68" s="369">
        <v>4.0599999999999996</v>
      </c>
      <c r="Q68" s="369">
        <v>4.05</v>
      </c>
      <c r="R68" s="10" t="str">
        <f t="shared" si="11"/>
        <v/>
      </c>
      <c r="S68" s="288">
        <f>'NEO&lt;1500'!S68+'NEO(1501-2500)'!S68+'NEO(&gt; 2500)'!S68</f>
        <v>0</v>
      </c>
      <c r="T68" s="267">
        <f>'NEO&lt;1500'!T68+'NEO(1501-2500)'!T68+'NEO(&gt; 2500)'!T68</f>
        <v>0</v>
      </c>
      <c r="U68" s="267">
        <f>'NEO&lt;1500'!U68+'NEO(1501-2500)'!U68+'NEO(&gt; 2500)'!U68</f>
        <v>0</v>
      </c>
      <c r="V68" s="8" t="str">
        <f t="shared" si="6"/>
        <v>-</v>
      </c>
      <c r="W68" s="7" t="str">
        <f t="shared" si="7"/>
        <v>-</v>
      </c>
      <c r="X68" s="369">
        <v>7.84</v>
      </c>
      <c r="Y68" s="369">
        <v>4.04</v>
      </c>
      <c r="Z68" s="10" t="str">
        <f t="shared" si="12"/>
        <v/>
      </c>
      <c r="AA68" s="23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2">
      <c r="A69" s="428"/>
      <c r="B69" s="56" t="s">
        <v>30</v>
      </c>
      <c r="C69" s="266">
        <f>'NEO&lt;1500'!C69+'NEO(1501-2500)'!C69+'NEO(&gt; 2500)'!C69</f>
        <v>0</v>
      </c>
      <c r="D69" s="267">
        <f>'NEO&lt;1500'!D69+'NEO(1501-2500)'!D69+'NEO(&gt; 2500)'!D69</f>
        <v>0</v>
      </c>
      <c r="E69" s="267">
        <f>'NEO&lt;1500'!E69+'NEO(1501-2500)'!E69+'NEO(&gt; 2500)'!E69</f>
        <v>0</v>
      </c>
      <c r="F69" s="7" t="str">
        <f t="shared" si="0"/>
        <v>-</v>
      </c>
      <c r="G69" s="7" t="str">
        <f t="shared" si="1"/>
        <v>-</v>
      </c>
      <c r="H69" s="369">
        <v>10.96</v>
      </c>
      <c r="I69" s="369">
        <v>10.59</v>
      </c>
      <c r="J69" s="9" t="str">
        <f t="shared" si="10"/>
        <v/>
      </c>
      <c r="K69" s="288">
        <f>'NEO&lt;1500'!K69+'NEO(1501-2500)'!K69+'NEO(&gt; 2500)'!K69</f>
        <v>0</v>
      </c>
      <c r="L69" s="267">
        <f>'NEO&lt;1500'!L69+'NEO(1501-2500)'!L69+'NEO(&gt; 2500)'!L69</f>
        <v>0</v>
      </c>
      <c r="M69" s="267">
        <f>'NEO&lt;1500'!M69+'NEO(1501-2500)'!M69+'NEO(&gt; 2500)'!M69</f>
        <v>0</v>
      </c>
      <c r="N69" s="8" t="str">
        <f t="shared" si="3"/>
        <v>-</v>
      </c>
      <c r="O69" s="7" t="str">
        <f t="shared" si="4"/>
        <v>-</v>
      </c>
      <c r="P69" s="369">
        <v>4.0599999999999996</v>
      </c>
      <c r="Q69" s="369">
        <v>4.05</v>
      </c>
      <c r="R69" s="10" t="str">
        <f t="shared" si="11"/>
        <v/>
      </c>
      <c r="S69" s="288">
        <f>'NEO&lt;1500'!S69+'NEO(1501-2500)'!S69+'NEO(&gt; 2500)'!S69</f>
        <v>0</v>
      </c>
      <c r="T69" s="267">
        <f>'NEO&lt;1500'!T69+'NEO(1501-2500)'!T69+'NEO(&gt; 2500)'!T69</f>
        <v>0</v>
      </c>
      <c r="U69" s="267">
        <f>'NEO&lt;1500'!U69+'NEO(1501-2500)'!U69+'NEO(&gt; 2500)'!U69</f>
        <v>0</v>
      </c>
      <c r="V69" s="8" t="str">
        <f t="shared" si="6"/>
        <v>-</v>
      </c>
      <c r="W69" s="7" t="str">
        <f t="shared" si="7"/>
        <v>-</v>
      </c>
      <c r="X69" s="369">
        <v>7.84</v>
      </c>
      <c r="Y69" s="369">
        <v>4.04</v>
      </c>
      <c r="Z69" s="10" t="str">
        <f t="shared" si="12"/>
        <v/>
      </c>
      <c r="AA69" s="23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2">
      <c r="A70" s="428"/>
      <c r="B70" s="56" t="s">
        <v>31</v>
      </c>
      <c r="C70" s="266">
        <f>'NEO&lt;1500'!C70+'NEO(1501-2500)'!C70+'NEO(&gt; 2500)'!C70</f>
        <v>0</v>
      </c>
      <c r="D70" s="267">
        <f>'NEO&lt;1500'!D70+'NEO(1501-2500)'!D70+'NEO(&gt; 2500)'!D70</f>
        <v>0</v>
      </c>
      <c r="E70" s="267">
        <f>'NEO&lt;1500'!E70+'NEO(1501-2500)'!E70+'NEO(&gt; 2500)'!E70</f>
        <v>0</v>
      </c>
      <c r="F70" s="7" t="str">
        <f t="shared" si="0"/>
        <v>-</v>
      </c>
      <c r="G70" s="7" t="str">
        <f t="shared" si="1"/>
        <v>-</v>
      </c>
      <c r="H70" s="369">
        <v>10.96</v>
      </c>
      <c r="I70" s="369">
        <v>10.59</v>
      </c>
      <c r="J70" s="9" t="str">
        <f t="shared" si="10"/>
        <v/>
      </c>
      <c r="K70" s="288">
        <f>'NEO&lt;1500'!K70+'NEO(1501-2500)'!K70+'NEO(&gt; 2500)'!K70</f>
        <v>0</v>
      </c>
      <c r="L70" s="267">
        <f>'NEO&lt;1500'!L70+'NEO(1501-2500)'!L70+'NEO(&gt; 2500)'!L70</f>
        <v>0</v>
      </c>
      <c r="M70" s="267">
        <f>'NEO&lt;1500'!M70+'NEO(1501-2500)'!M70+'NEO(&gt; 2500)'!M70</f>
        <v>0</v>
      </c>
      <c r="N70" s="8" t="str">
        <f t="shared" si="3"/>
        <v>-</v>
      </c>
      <c r="O70" s="7" t="str">
        <f t="shared" si="4"/>
        <v>-</v>
      </c>
      <c r="P70" s="369">
        <v>4.0599999999999996</v>
      </c>
      <c r="Q70" s="369">
        <v>4.05</v>
      </c>
      <c r="R70" s="10" t="str">
        <f t="shared" si="11"/>
        <v/>
      </c>
      <c r="S70" s="288">
        <f>'NEO&lt;1500'!S70+'NEO(1501-2500)'!S70+'NEO(&gt; 2500)'!S70</f>
        <v>0</v>
      </c>
      <c r="T70" s="267">
        <f>'NEO&lt;1500'!T70+'NEO(1501-2500)'!T70+'NEO(&gt; 2500)'!T70</f>
        <v>0</v>
      </c>
      <c r="U70" s="267">
        <f>'NEO&lt;1500'!U70+'NEO(1501-2500)'!U70+'NEO(&gt; 2500)'!U70</f>
        <v>0</v>
      </c>
      <c r="V70" s="8" t="str">
        <f t="shared" si="6"/>
        <v>-</v>
      </c>
      <c r="W70" s="7" t="str">
        <f t="shared" si="7"/>
        <v>-</v>
      </c>
      <c r="X70" s="369">
        <v>7.84</v>
      </c>
      <c r="Y70" s="369">
        <v>4.04</v>
      </c>
      <c r="Z70" s="10" t="str">
        <f t="shared" si="12"/>
        <v/>
      </c>
      <c r="AA70" s="23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ht="13.5" thickBot="1" x14ac:dyDescent="0.25">
      <c r="A71" s="429"/>
      <c r="B71" s="57" t="s">
        <v>32</v>
      </c>
      <c r="C71" s="339">
        <f>'NEO&lt;1500'!C71+'NEO(1501-2500)'!C71+'NEO(&gt; 2500)'!C71</f>
        <v>0</v>
      </c>
      <c r="D71" s="340">
        <f>'NEO&lt;1500'!D71+'NEO(1501-2500)'!D71+'NEO(&gt; 2500)'!D71</f>
        <v>0</v>
      </c>
      <c r="E71" s="340">
        <f>'NEO&lt;1500'!E71+'NEO(1501-2500)'!E71+'NEO(&gt; 2500)'!E71</f>
        <v>0</v>
      </c>
      <c r="F71" s="81" t="str">
        <f t="shared" si="0"/>
        <v>-</v>
      </c>
      <c r="G71" s="81" t="str">
        <f t="shared" si="1"/>
        <v>-</v>
      </c>
      <c r="H71" s="369">
        <v>10.96</v>
      </c>
      <c r="I71" s="369">
        <v>10.59</v>
      </c>
      <c r="J71" s="134" t="str">
        <f t="shared" si="10"/>
        <v/>
      </c>
      <c r="K71" s="341">
        <f>'NEO&lt;1500'!K71+'NEO(1501-2500)'!K71+'NEO(&gt; 2500)'!K71</f>
        <v>0</v>
      </c>
      <c r="L71" s="340">
        <f>'NEO&lt;1500'!L71+'NEO(1501-2500)'!L71+'NEO(&gt; 2500)'!L71</f>
        <v>0</v>
      </c>
      <c r="M71" s="340">
        <f>'NEO&lt;1500'!M71+'NEO(1501-2500)'!M71+'NEO(&gt; 2500)'!M71</f>
        <v>0</v>
      </c>
      <c r="N71" s="31" t="str">
        <f t="shared" si="3"/>
        <v>-</v>
      </c>
      <c r="O71" s="81" t="str">
        <f t="shared" si="4"/>
        <v>-</v>
      </c>
      <c r="P71" s="369">
        <v>4.0599999999999996</v>
      </c>
      <c r="Q71" s="369">
        <v>4.05</v>
      </c>
      <c r="R71" s="135" t="str">
        <f t="shared" si="11"/>
        <v/>
      </c>
      <c r="S71" s="341">
        <f>'NEO&lt;1500'!S71+'NEO(1501-2500)'!S71+'NEO(&gt; 2500)'!S71</f>
        <v>0</v>
      </c>
      <c r="T71" s="340">
        <f>'NEO&lt;1500'!T71+'NEO(1501-2500)'!T71+'NEO(&gt; 2500)'!T71</f>
        <v>0</v>
      </c>
      <c r="U71" s="340">
        <f>'NEO&lt;1500'!U71+'NEO(1501-2500)'!U71+'NEO(&gt; 2500)'!U71</f>
        <v>0</v>
      </c>
      <c r="V71" s="31" t="str">
        <f t="shared" si="6"/>
        <v>-</v>
      </c>
      <c r="W71" s="81" t="str">
        <f t="shared" si="7"/>
        <v>-</v>
      </c>
      <c r="X71" s="369">
        <v>7.84</v>
      </c>
      <c r="Y71" s="369">
        <v>4.04</v>
      </c>
      <c r="Z71" s="135" t="str">
        <f t="shared" si="12"/>
        <v/>
      </c>
      <c r="AA71" s="23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283">
        <f>SUM(E60:E71)</f>
        <v>0</v>
      </c>
      <c r="F72" s="128" t="str">
        <f>IF(C72=0,"-",(E72/C72*1000))</f>
        <v>-</v>
      </c>
      <c r="G72" s="128" t="str">
        <f t="shared" ref="G72:G85" si="13">IF(ISERROR($E$86/$C$86*1000)=TRUE,"-",($E$86/$C$86*1000))</f>
        <v>-</v>
      </c>
      <c r="H72" s="369">
        <v>10.96</v>
      </c>
      <c r="I72" s="369">
        <v>10.59</v>
      </c>
      <c r="J72" s="129" t="str">
        <f t="shared" si="10"/>
        <v/>
      </c>
      <c r="K72" s="295">
        <f>SUM(K60:K71)</f>
        <v>0</v>
      </c>
      <c r="L72" s="283">
        <f>SUM(L60:L71)</f>
        <v>0</v>
      </c>
      <c r="M72" s="283">
        <f>SUM(M60:M71)</f>
        <v>0</v>
      </c>
      <c r="N72" s="130" t="str">
        <f>IF(K72=0,"-",(M72/K72*1000))</f>
        <v>-</v>
      </c>
      <c r="O72" s="128" t="str">
        <f t="shared" ref="O72:O85" si="14">IF(ISERROR($M$86/$K$86*1000)=TRUE,"-",($M$86/$K$86*1000))</f>
        <v>-</v>
      </c>
      <c r="P72" s="369">
        <v>4.0599999999999996</v>
      </c>
      <c r="Q72" s="369">
        <v>4.05</v>
      </c>
      <c r="R72" s="131" t="str">
        <f t="shared" si="11"/>
        <v/>
      </c>
      <c r="S72" s="295">
        <f>SUM(S60:S71)</f>
        <v>0</v>
      </c>
      <c r="T72" s="283">
        <f>SUM(T60:T71)</f>
        <v>0</v>
      </c>
      <c r="U72" s="283">
        <f>SUM(U60:U71)</f>
        <v>0</v>
      </c>
      <c r="V72" s="130" t="str">
        <f>IF(S72=0,"-",(U72/S72*1000))</f>
        <v>-</v>
      </c>
      <c r="W72" s="128" t="str">
        <f t="shared" ref="W72:W85" si="15">IF(ISERROR($U$86/$S$86*1000)=TRUE,"-",($U$86/$S$86*1000))</f>
        <v>-</v>
      </c>
      <c r="X72" s="369">
        <v>7.84</v>
      </c>
      <c r="Y72" s="369">
        <v>4.04</v>
      </c>
      <c r="Z72" s="131" t="str">
        <f>IF(S72=0,"",(((W72*0.001)+2.58*(SQRT(W72*0.001/S72))))*1000)</f>
        <v/>
      </c>
      <c r="AA72" s="2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ht="12.75" customHeight="1" thickTop="1" x14ac:dyDescent="0.2">
      <c r="A73" s="427">
        <v>2010</v>
      </c>
      <c r="B73" s="75" t="s">
        <v>21</v>
      </c>
      <c r="C73" s="264">
        <f>'NEO&lt;1500'!C73+'NEO(1501-2500)'!C73+'NEO(&gt; 2500)'!C73</f>
        <v>0</v>
      </c>
      <c r="D73" s="265">
        <f>'NEO&lt;1500'!D73+'NEO(1501-2500)'!D73+'NEO(&gt; 2500)'!D73</f>
        <v>0</v>
      </c>
      <c r="E73" s="265">
        <f>'NEO&lt;1500'!E73+'NEO(1501-2500)'!E73+'NEO(&gt; 2500)'!E73</f>
        <v>0</v>
      </c>
      <c r="F73" s="77" t="str">
        <f t="shared" ref="F73:F84" si="16">IF(C73=0,"-",(E73/C73*1000))</f>
        <v>-</v>
      </c>
      <c r="G73" s="77" t="str">
        <f t="shared" si="13"/>
        <v>-</v>
      </c>
      <c r="H73" s="369">
        <v>10.96</v>
      </c>
      <c r="I73" s="369">
        <v>10.59</v>
      </c>
      <c r="J73" s="132" t="str">
        <f>IF(C73=0,"",(((G73*0.001)+2.58*(SQRT(G73*0.001/C73))))*1000)</f>
        <v/>
      </c>
      <c r="K73" s="287">
        <f>'NEO&lt;1500'!K73+'NEO(1501-2500)'!K73+'NEO(&gt; 2500)'!K73</f>
        <v>0</v>
      </c>
      <c r="L73" s="265">
        <f>'NEO&lt;1500'!L73+'NEO(1501-2500)'!L73+'NEO(&gt; 2500)'!L73</f>
        <v>0</v>
      </c>
      <c r="M73" s="265">
        <f>'NEO&lt;1500'!M73+'NEO(1501-2500)'!M73+'NEO(&gt; 2500)'!M73</f>
        <v>0</v>
      </c>
      <c r="N73" s="76" t="str">
        <f t="shared" ref="N73:N84" si="17">IF(K73=0,"-",(M73/K73*1000))</f>
        <v>-</v>
      </c>
      <c r="O73" s="77" t="str">
        <f t="shared" si="14"/>
        <v>-</v>
      </c>
      <c r="P73" s="369">
        <v>4.0599999999999996</v>
      </c>
      <c r="Q73" s="369">
        <v>4.05</v>
      </c>
      <c r="R73" s="133" t="str">
        <f>IF(K73=0,"",(((O73*0.001)+2.58*(SQRT(O73*0.001/K73))))*1000)</f>
        <v/>
      </c>
      <c r="S73" s="287">
        <f>'NEO&lt;1500'!S73+'NEO(1501-2500)'!S73+'NEO(&gt; 2500)'!S73</f>
        <v>0</v>
      </c>
      <c r="T73" s="265">
        <f>'NEO&lt;1500'!T73+'NEO(1501-2500)'!T73+'NEO(&gt; 2500)'!T73</f>
        <v>0</v>
      </c>
      <c r="U73" s="265">
        <f>'NEO&lt;1500'!U73+'NEO(1501-2500)'!U73+'NEO(&gt; 2500)'!U73</f>
        <v>0</v>
      </c>
      <c r="V73" s="76" t="str">
        <f t="shared" ref="V73:V84" si="18">IF(S73=0,"-",(U73/S73*1000))</f>
        <v>-</v>
      </c>
      <c r="W73" s="77" t="str">
        <f t="shared" si="15"/>
        <v>-</v>
      </c>
      <c r="X73" s="369">
        <v>7.84</v>
      </c>
      <c r="Y73" s="369">
        <v>4.04</v>
      </c>
      <c r="Z73" s="133" t="str">
        <f>IF(S73=0,"",(((W73*0.001)+2.58*(SQRT(W73*0.001/S73))))*1000)</f>
        <v/>
      </c>
      <c r="AA73" s="23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2">
      <c r="A74" s="428"/>
      <c r="B74" s="56" t="s">
        <v>22</v>
      </c>
      <c r="C74" s="266">
        <f>'NEO&lt;1500'!C74+'NEO(1501-2500)'!C74+'NEO(&gt; 2500)'!C74</f>
        <v>0</v>
      </c>
      <c r="D74" s="267">
        <f>'NEO&lt;1500'!D74+'NEO(1501-2500)'!D74+'NEO(&gt; 2500)'!D74</f>
        <v>0</v>
      </c>
      <c r="E74" s="267">
        <f>'NEO&lt;1500'!E74+'NEO(1501-2500)'!E74+'NEO(&gt; 2500)'!E74</f>
        <v>0</v>
      </c>
      <c r="F74" s="7" t="str">
        <f t="shared" si="16"/>
        <v>-</v>
      </c>
      <c r="G74" s="7" t="str">
        <f t="shared" si="13"/>
        <v>-</v>
      </c>
      <c r="H74" s="369">
        <v>10.96</v>
      </c>
      <c r="I74" s="369">
        <v>10.59</v>
      </c>
      <c r="J74" s="9" t="str">
        <f t="shared" ref="J74:J85" si="19">IF(C74=0,"",(((G74*0.001)+2.58*(SQRT(G74*0.001/C74))))*1000)</f>
        <v/>
      </c>
      <c r="K74" s="288">
        <f>'NEO&lt;1500'!K74+'NEO(1501-2500)'!K74+'NEO(&gt; 2500)'!K74</f>
        <v>0</v>
      </c>
      <c r="L74" s="267">
        <f>'NEO&lt;1500'!L74+'NEO(1501-2500)'!L74+'NEO(&gt; 2500)'!L74</f>
        <v>0</v>
      </c>
      <c r="M74" s="267">
        <f>'NEO&lt;1500'!M74+'NEO(1501-2500)'!M74+'NEO(&gt; 2500)'!M74</f>
        <v>0</v>
      </c>
      <c r="N74" s="8" t="str">
        <f t="shared" si="17"/>
        <v>-</v>
      </c>
      <c r="O74" s="7" t="str">
        <f t="shared" si="14"/>
        <v>-</v>
      </c>
      <c r="P74" s="369">
        <v>4.0599999999999996</v>
      </c>
      <c r="Q74" s="369">
        <v>4.05</v>
      </c>
      <c r="R74" s="10" t="str">
        <f t="shared" ref="R74:R85" si="20">IF(K74=0,"",(((O74*0.001)+2.58*(SQRT(O74*0.001/K74))))*1000)</f>
        <v/>
      </c>
      <c r="S74" s="288">
        <f>'NEO&lt;1500'!S74+'NEO(1501-2500)'!S74+'NEO(&gt; 2500)'!S74</f>
        <v>0</v>
      </c>
      <c r="T74" s="267">
        <f>'NEO&lt;1500'!T74+'NEO(1501-2500)'!T74+'NEO(&gt; 2500)'!T74</f>
        <v>0</v>
      </c>
      <c r="U74" s="267">
        <f>'NEO&lt;1500'!U74+'NEO(1501-2500)'!U74+'NEO(&gt; 2500)'!U74</f>
        <v>0</v>
      </c>
      <c r="V74" s="8" t="str">
        <f t="shared" si="18"/>
        <v>-</v>
      </c>
      <c r="W74" s="7" t="str">
        <f t="shared" si="15"/>
        <v>-</v>
      </c>
      <c r="X74" s="369">
        <v>7.84</v>
      </c>
      <c r="Y74" s="369">
        <v>4.04</v>
      </c>
      <c r="Z74" s="10" t="str">
        <f t="shared" ref="Z74:Z84" si="21">IF(S74=0,"",(((W74*0.001)+2.58*(SQRT(W74*0.001/S74))))*1000)</f>
        <v/>
      </c>
      <c r="AA74" s="23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2">
      <c r="A75" s="428"/>
      <c r="B75" s="56" t="s">
        <v>23</v>
      </c>
      <c r="C75" s="266">
        <f>'NEO&lt;1500'!C75+'NEO(1501-2500)'!C75+'NEO(&gt; 2500)'!C75</f>
        <v>0</v>
      </c>
      <c r="D75" s="267">
        <f>'NEO&lt;1500'!D75+'NEO(1501-2500)'!D75+'NEO(&gt; 2500)'!D75</f>
        <v>0</v>
      </c>
      <c r="E75" s="267">
        <f>'NEO&lt;1500'!E75+'NEO(1501-2500)'!E75+'NEO(&gt; 2500)'!E75</f>
        <v>0</v>
      </c>
      <c r="F75" s="7" t="str">
        <f t="shared" si="16"/>
        <v>-</v>
      </c>
      <c r="G75" s="7" t="str">
        <f t="shared" si="13"/>
        <v>-</v>
      </c>
      <c r="H75" s="369">
        <v>10.96</v>
      </c>
      <c r="I75" s="369">
        <v>10.59</v>
      </c>
      <c r="J75" s="9" t="str">
        <f t="shared" si="19"/>
        <v/>
      </c>
      <c r="K75" s="288">
        <f>'NEO&lt;1500'!K75+'NEO(1501-2500)'!K75+'NEO(&gt; 2500)'!K75</f>
        <v>0</v>
      </c>
      <c r="L75" s="267">
        <f>'NEO&lt;1500'!L75+'NEO(1501-2500)'!L75+'NEO(&gt; 2500)'!L75</f>
        <v>0</v>
      </c>
      <c r="M75" s="267">
        <f>'NEO&lt;1500'!M75+'NEO(1501-2500)'!M75+'NEO(&gt; 2500)'!M75</f>
        <v>0</v>
      </c>
      <c r="N75" s="8" t="str">
        <f t="shared" si="17"/>
        <v>-</v>
      </c>
      <c r="O75" s="7" t="str">
        <f t="shared" si="14"/>
        <v>-</v>
      </c>
      <c r="P75" s="369">
        <v>4.0599999999999996</v>
      </c>
      <c r="Q75" s="369">
        <v>4.05</v>
      </c>
      <c r="R75" s="10" t="str">
        <f t="shared" si="20"/>
        <v/>
      </c>
      <c r="S75" s="288">
        <f>'NEO&lt;1500'!S75+'NEO(1501-2500)'!S75+'NEO(&gt; 2500)'!S75</f>
        <v>0</v>
      </c>
      <c r="T75" s="267">
        <f>'NEO&lt;1500'!T75+'NEO(1501-2500)'!T75+'NEO(&gt; 2500)'!T75</f>
        <v>0</v>
      </c>
      <c r="U75" s="267">
        <f>'NEO&lt;1500'!U75+'NEO(1501-2500)'!U75+'NEO(&gt; 2500)'!U75</f>
        <v>0</v>
      </c>
      <c r="V75" s="8" t="str">
        <f t="shared" si="18"/>
        <v>-</v>
      </c>
      <c r="W75" s="7" t="str">
        <f t="shared" si="15"/>
        <v>-</v>
      </c>
      <c r="X75" s="369">
        <v>7.84</v>
      </c>
      <c r="Y75" s="369">
        <v>4.04</v>
      </c>
      <c r="Z75" s="10" t="str">
        <f t="shared" si="21"/>
        <v/>
      </c>
      <c r="AA75" s="23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2">
      <c r="A76" s="428"/>
      <c r="B76" s="56" t="s">
        <v>24</v>
      </c>
      <c r="C76" s="266">
        <f>'NEO&lt;1500'!C76+'NEO(1501-2500)'!C76+'NEO(&gt; 2500)'!C76</f>
        <v>0</v>
      </c>
      <c r="D76" s="267">
        <f>'NEO&lt;1500'!D76+'NEO(1501-2500)'!D76+'NEO(&gt; 2500)'!D76</f>
        <v>0</v>
      </c>
      <c r="E76" s="267">
        <f>'NEO&lt;1500'!E76+'NEO(1501-2500)'!E76+'NEO(&gt; 2500)'!E76</f>
        <v>0</v>
      </c>
      <c r="F76" s="7" t="str">
        <f t="shared" si="16"/>
        <v>-</v>
      </c>
      <c r="G76" s="7" t="str">
        <f t="shared" si="13"/>
        <v>-</v>
      </c>
      <c r="H76" s="369">
        <v>10.96</v>
      </c>
      <c r="I76" s="369">
        <v>10.59</v>
      </c>
      <c r="J76" s="9" t="str">
        <f t="shared" si="19"/>
        <v/>
      </c>
      <c r="K76" s="288">
        <f>'NEO&lt;1500'!K76+'NEO(1501-2500)'!K76+'NEO(&gt; 2500)'!K76</f>
        <v>0</v>
      </c>
      <c r="L76" s="267">
        <f>'NEO&lt;1500'!L76+'NEO(1501-2500)'!L76+'NEO(&gt; 2500)'!L76</f>
        <v>0</v>
      </c>
      <c r="M76" s="267">
        <f>'NEO&lt;1500'!M76+'NEO(1501-2500)'!M76+'NEO(&gt; 2500)'!M76</f>
        <v>0</v>
      </c>
      <c r="N76" s="8" t="str">
        <f t="shared" si="17"/>
        <v>-</v>
      </c>
      <c r="O76" s="7" t="str">
        <f t="shared" si="14"/>
        <v>-</v>
      </c>
      <c r="P76" s="369">
        <v>4.0599999999999996</v>
      </c>
      <c r="Q76" s="369">
        <v>4.05</v>
      </c>
      <c r="R76" s="10" t="str">
        <f t="shared" si="20"/>
        <v/>
      </c>
      <c r="S76" s="288">
        <f>'NEO&lt;1500'!S76+'NEO(1501-2500)'!S76+'NEO(&gt; 2500)'!S76</f>
        <v>0</v>
      </c>
      <c r="T76" s="267">
        <f>'NEO&lt;1500'!T76+'NEO(1501-2500)'!T76+'NEO(&gt; 2500)'!T76</f>
        <v>0</v>
      </c>
      <c r="U76" s="267">
        <f>'NEO&lt;1500'!U76+'NEO(1501-2500)'!U76+'NEO(&gt; 2500)'!U76</f>
        <v>0</v>
      </c>
      <c r="V76" s="8" t="str">
        <f t="shared" si="18"/>
        <v>-</v>
      </c>
      <c r="W76" s="7" t="str">
        <f t="shared" si="15"/>
        <v>-</v>
      </c>
      <c r="X76" s="369">
        <v>7.84</v>
      </c>
      <c r="Y76" s="369">
        <v>4.04</v>
      </c>
      <c r="Z76" s="10" t="str">
        <f t="shared" si="21"/>
        <v/>
      </c>
      <c r="AA76" s="23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x14ac:dyDescent="0.2">
      <c r="A77" s="428"/>
      <c r="B77" s="56" t="s">
        <v>25</v>
      </c>
      <c r="C77" s="266">
        <f>'NEO&lt;1500'!C77+'NEO(1501-2500)'!C77+'NEO(&gt; 2500)'!C77</f>
        <v>0</v>
      </c>
      <c r="D77" s="267">
        <f>'NEO&lt;1500'!D77+'NEO(1501-2500)'!D77+'NEO(&gt; 2500)'!D77</f>
        <v>0</v>
      </c>
      <c r="E77" s="267">
        <f>'NEO&lt;1500'!E77+'NEO(1501-2500)'!E77+'NEO(&gt; 2500)'!E77</f>
        <v>0</v>
      </c>
      <c r="F77" s="7" t="str">
        <f t="shared" si="16"/>
        <v>-</v>
      </c>
      <c r="G77" s="7" t="str">
        <f t="shared" si="13"/>
        <v>-</v>
      </c>
      <c r="H77" s="369">
        <v>10.96</v>
      </c>
      <c r="I77" s="369">
        <v>10.59</v>
      </c>
      <c r="J77" s="9" t="str">
        <f t="shared" si="19"/>
        <v/>
      </c>
      <c r="K77" s="288">
        <f>'NEO&lt;1500'!K77+'NEO(1501-2500)'!K77+'NEO(&gt; 2500)'!K77</f>
        <v>0</v>
      </c>
      <c r="L77" s="267">
        <f>'NEO&lt;1500'!L77+'NEO(1501-2500)'!L77+'NEO(&gt; 2500)'!L77</f>
        <v>0</v>
      </c>
      <c r="M77" s="267">
        <f>'NEO&lt;1500'!M77+'NEO(1501-2500)'!M77+'NEO(&gt; 2500)'!M77</f>
        <v>0</v>
      </c>
      <c r="N77" s="8" t="str">
        <f t="shared" si="17"/>
        <v>-</v>
      </c>
      <c r="O77" s="7" t="str">
        <f t="shared" si="14"/>
        <v>-</v>
      </c>
      <c r="P77" s="369">
        <v>4.0599999999999996</v>
      </c>
      <c r="Q77" s="369">
        <v>4.05</v>
      </c>
      <c r="R77" s="10" t="str">
        <f t="shared" si="20"/>
        <v/>
      </c>
      <c r="S77" s="288">
        <f>'NEO&lt;1500'!S77+'NEO(1501-2500)'!S77+'NEO(&gt; 2500)'!S77</f>
        <v>0</v>
      </c>
      <c r="T77" s="267">
        <f>'NEO&lt;1500'!T77+'NEO(1501-2500)'!T77+'NEO(&gt; 2500)'!T77</f>
        <v>0</v>
      </c>
      <c r="U77" s="267">
        <f>'NEO&lt;1500'!U77+'NEO(1501-2500)'!U77+'NEO(&gt; 2500)'!U77</f>
        <v>0</v>
      </c>
      <c r="V77" s="8" t="str">
        <f t="shared" si="18"/>
        <v>-</v>
      </c>
      <c r="W77" s="7" t="str">
        <f t="shared" si="15"/>
        <v>-</v>
      </c>
      <c r="X77" s="369">
        <v>7.84</v>
      </c>
      <c r="Y77" s="369">
        <v>4.04</v>
      </c>
      <c r="Z77" s="10" t="str">
        <f t="shared" si="21"/>
        <v/>
      </c>
      <c r="AA77" s="23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ht="15.75" customHeight="1" x14ac:dyDescent="0.2">
      <c r="A78" s="428"/>
      <c r="B78" s="56" t="s">
        <v>26</v>
      </c>
      <c r="C78" s="266">
        <f>'NEO&lt;1500'!C78+'NEO(1501-2500)'!C78+'NEO(&gt; 2500)'!C78</f>
        <v>0</v>
      </c>
      <c r="D78" s="267">
        <f>'NEO&lt;1500'!D78+'NEO(1501-2500)'!D78+'NEO(&gt; 2500)'!D78</f>
        <v>0</v>
      </c>
      <c r="E78" s="267">
        <f>'NEO&lt;1500'!E78+'NEO(1501-2500)'!E78+'NEO(&gt; 2500)'!E78</f>
        <v>0</v>
      </c>
      <c r="F78" s="7" t="str">
        <f t="shared" si="16"/>
        <v>-</v>
      </c>
      <c r="G78" s="7" t="str">
        <f t="shared" si="13"/>
        <v>-</v>
      </c>
      <c r="H78" s="369">
        <v>10.96</v>
      </c>
      <c r="I78" s="369">
        <v>10.59</v>
      </c>
      <c r="J78" s="9" t="str">
        <f t="shared" si="19"/>
        <v/>
      </c>
      <c r="K78" s="288">
        <f>'NEO&lt;1500'!K78+'NEO(1501-2500)'!K78+'NEO(&gt; 2500)'!K78</f>
        <v>0</v>
      </c>
      <c r="L78" s="267">
        <f>'NEO&lt;1500'!L78+'NEO(1501-2500)'!L78+'NEO(&gt; 2500)'!L78</f>
        <v>0</v>
      </c>
      <c r="M78" s="267">
        <f>'NEO&lt;1500'!M78+'NEO(1501-2500)'!M78+'NEO(&gt; 2500)'!M78</f>
        <v>0</v>
      </c>
      <c r="N78" s="8" t="str">
        <f t="shared" si="17"/>
        <v>-</v>
      </c>
      <c r="O78" s="7" t="str">
        <f t="shared" si="14"/>
        <v>-</v>
      </c>
      <c r="P78" s="369">
        <v>4.0599999999999996</v>
      </c>
      <c r="Q78" s="369">
        <v>4.05</v>
      </c>
      <c r="R78" s="10" t="str">
        <f t="shared" si="20"/>
        <v/>
      </c>
      <c r="S78" s="288">
        <f>'NEO&lt;1500'!S78+'NEO(1501-2500)'!S78+'NEO(&gt; 2500)'!S78</f>
        <v>0</v>
      </c>
      <c r="T78" s="267">
        <f>'NEO&lt;1500'!T78+'NEO(1501-2500)'!T78+'NEO(&gt; 2500)'!T78</f>
        <v>0</v>
      </c>
      <c r="U78" s="267">
        <f>'NEO&lt;1500'!U78+'NEO(1501-2500)'!U78+'NEO(&gt; 2500)'!U78</f>
        <v>0</v>
      </c>
      <c r="V78" s="8" t="str">
        <f t="shared" si="18"/>
        <v>-</v>
      </c>
      <c r="W78" s="7" t="str">
        <f t="shared" si="15"/>
        <v>-</v>
      </c>
      <c r="X78" s="369">
        <v>7.84</v>
      </c>
      <c r="Y78" s="369">
        <v>4.04</v>
      </c>
      <c r="Z78" s="10" t="str">
        <f t="shared" si="21"/>
        <v/>
      </c>
      <c r="AA78" s="23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x14ac:dyDescent="0.2">
      <c r="A79" s="428"/>
      <c r="B79" s="56" t="s">
        <v>27</v>
      </c>
      <c r="C79" s="266">
        <f>'NEO&lt;1500'!C79+'NEO(1501-2500)'!C79+'NEO(&gt; 2500)'!C79</f>
        <v>0</v>
      </c>
      <c r="D79" s="267">
        <f>'NEO&lt;1500'!D79+'NEO(1501-2500)'!D79+'NEO(&gt; 2500)'!D79</f>
        <v>0</v>
      </c>
      <c r="E79" s="267">
        <f>'NEO&lt;1500'!E79+'NEO(1501-2500)'!E79+'NEO(&gt; 2500)'!E79</f>
        <v>0</v>
      </c>
      <c r="F79" s="7" t="str">
        <f t="shared" si="16"/>
        <v>-</v>
      </c>
      <c r="G79" s="7" t="str">
        <f t="shared" si="13"/>
        <v>-</v>
      </c>
      <c r="H79" s="369">
        <v>10.96</v>
      </c>
      <c r="I79" s="369">
        <v>10.59</v>
      </c>
      <c r="J79" s="9" t="str">
        <f t="shared" si="19"/>
        <v/>
      </c>
      <c r="K79" s="288">
        <f>'NEO&lt;1500'!K79+'NEO(1501-2500)'!K79+'NEO(&gt; 2500)'!K79</f>
        <v>0</v>
      </c>
      <c r="L79" s="267">
        <f>'NEO&lt;1500'!L79+'NEO(1501-2500)'!L79+'NEO(&gt; 2500)'!L79</f>
        <v>0</v>
      </c>
      <c r="M79" s="267">
        <f>'NEO&lt;1500'!M79+'NEO(1501-2500)'!M79+'NEO(&gt; 2500)'!M79</f>
        <v>0</v>
      </c>
      <c r="N79" s="8" t="str">
        <f t="shared" si="17"/>
        <v>-</v>
      </c>
      <c r="O79" s="7" t="str">
        <f t="shared" si="14"/>
        <v>-</v>
      </c>
      <c r="P79" s="369">
        <v>4.0599999999999996</v>
      </c>
      <c r="Q79" s="369">
        <v>4.05</v>
      </c>
      <c r="R79" s="10" t="str">
        <f t="shared" si="20"/>
        <v/>
      </c>
      <c r="S79" s="288">
        <f>'NEO&lt;1500'!S79+'NEO(1501-2500)'!S79+'NEO(&gt; 2500)'!S79</f>
        <v>0</v>
      </c>
      <c r="T79" s="267">
        <f>'NEO&lt;1500'!T79+'NEO(1501-2500)'!T79+'NEO(&gt; 2500)'!T79</f>
        <v>0</v>
      </c>
      <c r="U79" s="267">
        <f>'NEO&lt;1500'!U79+'NEO(1501-2500)'!U79+'NEO(&gt; 2500)'!U79</f>
        <v>0</v>
      </c>
      <c r="V79" s="8" t="str">
        <f t="shared" si="18"/>
        <v>-</v>
      </c>
      <c r="W79" s="7" t="str">
        <f t="shared" si="15"/>
        <v>-</v>
      </c>
      <c r="X79" s="369">
        <v>7.84</v>
      </c>
      <c r="Y79" s="369">
        <v>4.04</v>
      </c>
      <c r="Z79" s="10" t="str">
        <f t="shared" si="21"/>
        <v/>
      </c>
      <c r="AA79" s="23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x14ac:dyDescent="0.2">
      <c r="A80" s="428"/>
      <c r="B80" s="56" t="s">
        <v>28</v>
      </c>
      <c r="C80" s="266">
        <f>'NEO&lt;1500'!C80+'NEO(1501-2500)'!C80+'NEO(&gt; 2500)'!C80</f>
        <v>0</v>
      </c>
      <c r="D80" s="267">
        <f>'NEO&lt;1500'!D80+'NEO(1501-2500)'!D80+'NEO(&gt; 2500)'!D80</f>
        <v>0</v>
      </c>
      <c r="E80" s="267">
        <f>'NEO&lt;1500'!E80+'NEO(1501-2500)'!E80+'NEO(&gt; 2500)'!E80</f>
        <v>0</v>
      </c>
      <c r="F80" s="7" t="str">
        <f t="shared" si="16"/>
        <v>-</v>
      </c>
      <c r="G80" s="7" t="str">
        <f t="shared" si="13"/>
        <v>-</v>
      </c>
      <c r="H80" s="369">
        <v>10.96</v>
      </c>
      <c r="I80" s="369">
        <v>10.59</v>
      </c>
      <c r="J80" s="9" t="str">
        <f t="shared" si="19"/>
        <v/>
      </c>
      <c r="K80" s="288">
        <f>'NEO&lt;1500'!K80+'NEO(1501-2500)'!K80+'NEO(&gt; 2500)'!K80</f>
        <v>0</v>
      </c>
      <c r="L80" s="267">
        <f>'NEO&lt;1500'!L80+'NEO(1501-2500)'!L80+'NEO(&gt; 2500)'!L80</f>
        <v>0</v>
      </c>
      <c r="M80" s="267">
        <f>'NEO&lt;1500'!M80+'NEO(1501-2500)'!M80+'NEO(&gt; 2500)'!M80</f>
        <v>0</v>
      </c>
      <c r="N80" s="8" t="str">
        <f t="shared" si="17"/>
        <v>-</v>
      </c>
      <c r="O80" s="7" t="str">
        <f t="shared" si="14"/>
        <v>-</v>
      </c>
      <c r="P80" s="369">
        <v>4.0599999999999996</v>
      </c>
      <c r="Q80" s="369">
        <v>4.05</v>
      </c>
      <c r="R80" s="10" t="str">
        <f t="shared" si="20"/>
        <v/>
      </c>
      <c r="S80" s="288">
        <f>'NEO&lt;1500'!S80+'NEO(1501-2500)'!S80+'NEO(&gt; 2500)'!S80</f>
        <v>0</v>
      </c>
      <c r="T80" s="267">
        <f>'NEO&lt;1500'!T80+'NEO(1501-2500)'!T80+'NEO(&gt; 2500)'!T80</f>
        <v>0</v>
      </c>
      <c r="U80" s="267">
        <f>'NEO&lt;1500'!U80+'NEO(1501-2500)'!U80+'NEO(&gt; 2500)'!U80</f>
        <v>0</v>
      </c>
      <c r="V80" s="8" t="str">
        <f t="shared" si="18"/>
        <v>-</v>
      </c>
      <c r="W80" s="7" t="str">
        <f t="shared" si="15"/>
        <v>-</v>
      </c>
      <c r="X80" s="369">
        <v>7.84</v>
      </c>
      <c r="Y80" s="369">
        <v>4.04</v>
      </c>
      <c r="Z80" s="10" t="str">
        <f t="shared" si="21"/>
        <v/>
      </c>
      <c r="AA80" s="23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x14ac:dyDescent="0.2">
      <c r="A81" s="428"/>
      <c r="B81" s="56" t="s">
        <v>29</v>
      </c>
      <c r="C81" s="266">
        <f>'NEO&lt;1500'!C81+'NEO(1501-2500)'!C81+'NEO(&gt; 2500)'!C81</f>
        <v>0</v>
      </c>
      <c r="D81" s="267">
        <f>'NEO&lt;1500'!D81+'NEO(1501-2500)'!D81+'NEO(&gt; 2500)'!D81</f>
        <v>0</v>
      </c>
      <c r="E81" s="267">
        <f>'NEO&lt;1500'!E81+'NEO(1501-2500)'!E81+'NEO(&gt; 2500)'!E81</f>
        <v>0</v>
      </c>
      <c r="F81" s="7" t="str">
        <f t="shared" si="16"/>
        <v>-</v>
      </c>
      <c r="G81" s="7" t="str">
        <f t="shared" si="13"/>
        <v>-</v>
      </c>
      <c r="H81" s="369">
        <v>10.96</v>
      </c>
      <c r="I81" s="369">
        <v>10.59</v>
      </c>
      <c r="J81" s="9" t="str">
        <f t="shared" si="19"/>
        <v/>
      </c>
      <c r="K81" s="288">
        <f>'NEO&lt;1500'!K81+'NEO(1501-2500)'!K81+'NEO(&gt; 2500)'!K81</f>
        <v>0</v>
      </c>
      <c r="L81" s="267">
        <f>'NEO&lt;1500'!L81+'NEO(1501-2500)'!L81+'NEO(&gt; 2500)'!L81</f>
        <v>0</v>
      </c>
      <c r="M81" s="267">
        <f>'NEO&lt;1500'!M81+'NEO(1501-2500)'!M81+'NEO(&gt; 2500)'!M81</f>
        <v>0</v>
      </c>
      <c r="N81" s="8" t="str">
        <f t="shared" si="17"/>
        <v>-</v>
      </c>
      <c r="O81" s="7" t="str">
        <f t="shared" si="14"/>
        <v>-</v>
      </c>
      <c r="P81" s="369">
        <v>4.0599999999999996</v>
      </c>
      <c r="Q81" s="369">
        <v>4.05</v>
      </c>
      <c r="R81" s="10" t="str">
        <f t="shared" si="20"/>
        <v/>
      </c>
      <c r="S81" s="288">
        <f>'NEO&lt;1500'!S81+'NEO(1501-2500)'!S81+'NEO(&gt; 2500)'!S81</f>
        <v>0</v>
      </c>
      <c r="T81" s="267">
        <f>'NEO&lt;1500'!T81+'NEO(1501-2500)'!T81+'NEO(&gt; 2500)'!T81</f>
        <v>0</v>
      </c>
      <c r="U81" s="267">
        <f>'NEO&lt;1500'!U81+'NEO(1501-2500)'!U81+'NEO(&gt; 2500)'!U81</f>
        <v>0</v>
      </c>
      <c r="V81" s="8" t="str">
        <f t="shared" si="18"/>
        <v>-</v>
      </c>
      <c r="W81" s="7" t="str">
        <f t="shared" si="15"/>
        <v>-</v>
      </c>
      <c r="X81" s="369">
        <v>7.84</v>
      </c>
      <c r="Y81" s="369">
        <v>4.04</v>
      </c>
      <c r="Z81" s="10" t="str">
        <f t="shared" si="21"/>
        <v/>
      </c>
      <c r="AA81" s="23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x14ac:dyDescent="0.2">
      <c r="A82" s="428"/>
      <c r="B82" s="56" t="s">
        <v>30</v>
      </c>
      <c r="C82" s="266">
        <f>'NEO&lt;1500'!C82+'NEO(1501-2500)'!C82+'NEO(&gt; 2500)'!C82</f>
        <v>0</v>
      </c>
      <c r="D82" s="267">
        <f>'NEO&lt;1500'!D82+'NEO(1501-2500)'!D82+'NEO(&gt; 2500)'!D82</f>
        <v>0</v>
      </c>
      <c r="E82" s="267">
        <f>'NEO&lt;1500'!E82+'NEO(1501-2500)'!E82+'NEO(&gt; 2500)'!E82</f>
        <v>0</v>
      </c>
      <c r="F82" s="7" t="str">
        <f t="shared" si="16"/>
        <v>-</v>
      </c>
      <c r="G82" s="7" t="str">
        <f t="shared" si="13"/>
        <v>-</v>
      </c>
      <c r="H82" s="369">
        <v>10.96</v>
      </c>
      <c r="I82" s="369">
        <v>10.59</v>
      </c>
      <c r="J82" s="9" t="str">
        <f t="shared" si="19"/>
        <v/>
      </c>
      <c r="K82" s="288">
        <f>'NEO&lt;1500'!K82+'NEO(1501-2500)'!K82+'NEO(&gt; 2500)'!K82</f>
        <v>0</v>
      </c>
      <c r="L82" s="267">
        <f>'NEO&lt;1500'!L82+'NEO(1501-2500)'!L82+'NEO(&gt; 2500)'!L82</f>
        <v>0</v>
      </c>
      <c r="M82" s="267">
        <f>'NEO&lt;1500'!M82+'NEO(1501-2500)'!M82+'NEO(&gt; 2500)'!M82</f>
        <v>0</v>
      </c>
      <c r="N82" s="8" t="str">
        <f t="shared" si="17"/>
        <v>-</v>
      </c>
      <c r="O82" s="7" t="str">
        <f t="shared" si="14"/>
        <v>-</v>
      </c>
      <c r="P82" s="369">
        <v>4.0599999999999996</v>
      </c>
      <c r="Q82" s="369">
        <v>4.05</v>
      </c>
      <c r="R82" s="10" t="str">
        <f t="shared" si="20"/>
        <v/>
      </c>
      <c r="S82" s="288">
        <f>'NEO&lt;1500'!S82+'NEO(1501-2500)'!S82+'NEO(&gt; 2500)'!S82</f>
        <v>0</v>
      </c>
      <c r="T82" s="267">
        <f>'NEO&lt;1500'!T82+'NEO(1501-2500)'!T82+'NEO(&gt; 2500)'!T82</f>
        <v>0</v>
      </c>
      <c r="U82" s="267">
        <f>'NEO&lt;1500'!U82+'NEO(1501-2500)'!U82+'NEO(&gt; 2500)'!U82</f>
        <v>0</v>
      </c>
      <c r="V82" s="8" t="str">
        <f t="shared" si="18"/>
        <v>-</v>
      </c>
      <c r="W82" s="7" t="str">
        <f t="shared" si="15"/>
        <v>-</v>
      </c>
      <c r="X82" s="369">
        <v>7.84</v>
      </c>
      <c r="Y82" s="369">
        <v>4.04</v>
      </c>
      <c r="Z82" s="10" t="str">
        <f t="shared" si="21"/>
        <v/>
      </c>
      <c r="AA82" s="23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x14ac:dyDescent="0.2">
      <c r="A83" s="428"/>
      <c r="B83" s="56" t="s">
        <v>31</v>
      </c>
      <c r="C83" s="266">
        <f>'NEO&lt;1500'!C83+'NEO(1501-2500)'!C83+'NEO(&gt; 2500)'!C83</f>
        <v>0</v>
      </c>
      <c r="D83" s="267">
        <f>'NEO&lt;1500'!D83+'NEO(1501-2500)'!D83+'NEO(&gt; 2500)'!D83</f>
        <v>0</v>
      </c>
      <c r="E83" s="267">
        <f>'NEO&lt;1500'!E83+'NEO(1501-2500)'!E83+'NEO(&gt; 2500)'!E83</f>
        <v>0</v>
      </c>
      <c r="F83" s="7" t="str">
        <f t="shared" si="16"/>
        <v>-</v>
      </c>
      <c r="G83" s="7" t="str">
        <f t="shared" si="13"/>
        <v>-</v>
      </c>
      <c r="H83" s="369">
        <v>10.96</v>
      </c>
      <c r="I83" s="369">
        <v>10.59</v>
      </c>
      <c r="J83" s="9" t="str">
        <f t="shared" si="19"/>
        <v/>
      </c>
      <c r="K83" s="288">
        <f>'NEO&lt;1500'!K83+'NEO(1501-2500)'!K83+'NEO(&gt; 2500)'!K83</f>
        <v>0</v>
      </c>
      <c r="L83" s="267">
        <f>'NEO&lt;1500'!L83+'NEO(1501-2500)'!L83+'NEO(&gt; 2500)'!L83</f>
        <v>0</v>
      </c>
      <c r="M83" s="267">
        <f>'NEO&lt;1500'!M83+'NEO(1501-2500)'!M83+'NEO(&gt; 2500)'!M83</f>
        <v>0</v>
      </c>
      <c r="N83" s="8" t="str">
        <f t="shared" si="17"/>
        <v>-</v>
      </c>
      <c r="O83" s="7" t="str">
        <f t="shared" si="14"/>
        <v>-</v>
      </c>
      <c r="P83" s="369">
        <v>4.0599999999999996</v>
      </c>
      <c r="Q83" s="369">
        <v>4.05</v>
      </c>
      <c r="R83" s="10" t="str">
        <f t="shared" si="20"/>
        <v/>
      </c>
      <c r="S83" s="288">
        <f>'NEO&lt;1500'!S83+'NEO(1501-2500)'!S83+'NEO(&gt; 2500)'!S83</f>
        <v>0</v>
      </c>
      <c r="T83" s="267">
        <f>'NEO&lt;1500'!T83+'NEO(1501-2500)'!T83+'NEO(&gt; 2500)'!T83</f>
        <v>0</v>
      </c>
      <c r="U83" s="267">
        <f>'NEO&lt;1500'!U83+'NEO(1501-2500)'!U83+'NEO(&gt; 2500)'!U83</f>
        <v>0</v>
      </c>
      <c r="V83" s="8" t="str">
        <f t="shared" si="18"/>
        <v>-</v>
      </c>
      <c r="W83" s="7" t="str">
        <f t="shared" si="15"/>
        <v>-</v>
      </c>
      <c r="X83" s="369">
        <v>7.84</v>
      </c>
      <c r="Y83" s="369">
        <v>4.04</v>
      </c>
      <c r="Z83" s="10" t="str">
        <f t="shared" si="21"/>
        <v/>
      </c>
      <c r="AA83" s="23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ht="13.5" thickBot="1" x14ac:dyDescent="0.25">
      <c r="A84" s="429"/>
      <c r="B84" s="63" t="s">
        <v>32</v>
      </c>
      <c r="C84" s="268">
        <f>'NEO&lt;1500'!C84+'NEO(1501-2500)'!C84+'NEO(&gt; 2500)'!C84</f>
        <v>0</v>
      </c>
      <c r="D84" s="269">
        <f>'NEO&lt;1500'!D84+'NEO(1501-2500)'!D84+'NEO(&gt; 2500)'!D84</f>
        <v>0</v>
      </c>
      <c r="E84" s="269">
        <f>'NEO&lt;1500'!E84+'NEO(1501-2500)'!E84+'NEO(&gt; 2500)'!E84</f>
        <v>0</v>
      </c>
      <c r="F84" s="43" t="str">
        <f t="shared" si="16"/>
        <v>-</v>
      </c>
      <c r="G84" s="43" t="str">
        <f t="shared" si="13"/>
        <v>-</v>
      </c>
      <c r="H84" s="369">
        <v>10.96</v>
      </c>
      <c r="I84" s="369">
        <v>10.59</v>
      </c>
      <c r="J84" s="125" t="str">
        <f t="shared" si="19"/>
        <v/>
      </c>
      <c r="K84" s="289">
        <f>'NEO&lt;1500'!K84+'NEO(1501-2500)'!K84+'NEO(&gt; 2500)'!K84</f>
        <v>0</v>
      </c>
      <c r="L84" s="269">
        <f>'NEO&lt;1500'!L84+'NEO(1501-2500)'!L84+'NEO(&gt; 2500)'!L84</f>
        <v>0</v>
      </c>
      <c r="M84" s="269">
        <f>'NEO&lt;1500'!M84+'NEO(1501-2500)'!M84+'NEO(&gt; 2500)'!M84</f>
        <v>0</v>
      </c>
      <c r="N84" s="42" t="str">
        <f t="shared" si="17"/>
        <v>-</v>
      </c>
      <c r="O84" s="43" t="str">
        <f t="shared" si="14"/>
        <v>-</v>
      </c>
      <c r="P84" s="369">
        <v>4.0599999999999996</v>
      </c>
      <c r="Q84" s="369">
        <v>4.05</v>
      </c>
      <c r="R84" s="102" t="str">
        <f t="shared" si="20"/>
        <v/>
      </c>
      <c r="S84" s="289">
        <f>'NEO&lt;1500'!S84+'NEO(1501-2500)'!S84+'NEO(&gt; 2500)'!S84</f>
        <v>0</v>
      </c>
      <c r="T84" s="269">
        <f>'NEO&lt;1500'!T84+'NEO(1501-2500)'!T84+'NEO(&gt; 2500)'!T84</f>
        <v>0</v>
      </c>
      <c r="U84" s="269">
        <f>'NEO&lt;1500'!U84+'NEO(1501-2500)'!U84+'NEO(&gt; 2500)'!U84</f>
        <v>0</v>
      </c>
      <c r="V84" s="42" t="str">
        <f t="shared" si="18"/>
        <v>-</v>
      </c>
      <c r="W84" s="43" t="str">
        <f t="shared" si="15"/>
        <v>-</v>
      </c>
      <c r="X84" s="369">
        <v>7.84</v>
      </c>
      <c r="Y84" s="369">
        <v>4.04</v>
      </c>
      <c r="Z84" s="102" t="str">
        <f t="shared" si="21"/>
        <v/>
      </c>
      <c r="AA84" s="23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ht="17.25" thickTop="1" thickBot="1" x14ac:dyDescent="0.3">
      <c r="A85" s="54"/>
      <c r="B85" s="156" t="s">
        <v>33</v>
      </c>
      <c r="C85" s="157">
        <f>SUM(C73:C84)</f>
        <v>0</v>
      </c>
      <c r="D85" s="158">
        <f>SUM(D73:D84)</f>
        <v>0</v>
      </c>
      <c r="E85" s="158">
        <f>SUM(E73:E84)</f>
        <v>0</v>
      </c>
      <c r="F85" s="159" t="str">
        <f>IF(C85=0,"-",(E85/C85*1000))</f>
        <v>-</v>
      </c>
      <c r="G85" s="159" t="str">
        <f t="shared" si="13"/>
        <v>-</v>
      </c>
      <c r="H85" s="369">
        <v>10.96</v>
      </c>
      <c r="I85" s="369">
        <v>10.59</v>
      </c>
      <c r="J85" s="160" t="str">
        <f t="shared" si="19"/>
        <v/>
      </c>
      <c r="K85" s="161">
        <f>SUM(K73:K84)</f>
        <v>0</v>
      </c>
      <c r="L85" s="158">
        <f>SUM(L73:L84)</f>
        <v>0</v>
      </c>
      <c r="M85" s="158">
        <f>SUM(M73:M84)</f>
        <v>0</v>
      </c>
      <c r="N85" s="162" t="str">
        <f>IF(K85=0,"-",(M85/K85*1000))</f>
        <v>-</v>
      </c>
      <c r="O85" s="159" t="str">
        <f t="shared" si="14"/>
        <v>-</v>
      </c>
      <c r="P85" s="369">
        <v>4.0599999999999996</v>
      </c>
      <c r="Q85" s="369">
        <v>4.05</v>
      </c>
      <c r="R85" s="163" t="str">
        <f t="shared" si="20"/>
        <v/>
      </c>
      <c r="S85" s="161">
        <f>SUM(S73:S84)</f>
        <v>0</v>
      </c>
      <c r="T85" s="158">
        <f>SUM(T73:T84)</f>
        <v>0</v>
      </c>
      <c r="U85" s="158">
        <f>SUM(U73:U84)</f>
        <v>0</v>
      </c>
      <c r="V85" s="162" t="str">
        <f>IF(S85=0,"-",(U85/S85*1000))</f>
        <v>-</v>
      </c>
      <c r="W85" s="159" t="str">
        <f t="shared" si="15"/>
        <v>-</v>
      </c>
      <c r="X85" s="369">
        <v>7.84</v>
      </c>
      <c r="Y85" s="369">
        <v>4.04</v>
      </c>
      <c r="Z85" s="163" t="str">
        <f>IF(S85=0,"",(((W85*0.001)+2.58*(SQRT(W85*0.001/S85))))*1000)</f>
        <v/>
      </c>
      <c r="AA85" s="24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ht="26.25" customHeight="1" thickTop="1" thickBot="1" x14ac:dyDescent="0.4">
      <c r="A86" s="430" t="s">
        <v>39</v>
      </c>
      <c r="B86" s="431"/>
      <c r="C86" s="164">
        <f>SUM(C20,C33,C46,C59,C72,C85)</f>
        <v>0</v>
      </c>
      <c r="D86" s="164">
        <f>SUM(D20,D33,D46,D59,D72,D85)</f>
        <v>0</v>
      </c>
      <c r="E86" s="164">
        <f>SUM(E20,E33,E46,E59,E72,E85)</f>
        <v>0</v>
      </c>
      <c r="F86" s="17" t="str">
        <f>IF(C86=0,"-",(E86/C86*1000))</f>
        <v>-</v>
      </c>
      <c r="G86" s="17"/>
      <c r="H86" s="17"/>
      <c r="I86" s="17"/>
      <c r="J86" s="19"/>
      <c r="K86" s="164">
        <f>SUM(K20,K33,K46,K59,K72,K85)</f>
        <v>0</v>
      </c>
      <c r="L86" s="164">
        <f>SUM(L20,L33,L46,L59,L72,L85)</f>
        <v>0</v>
      </c>
      <c r="M86" s="164">
        <f>SUM(M20,M33,M46,M59,M72,M85)</f>
        <v>0</v>
      </c>
      <c r="N86" s="17" t="str">
        <f>IF(K86=0,"-",(M86/K86*1000))</f>
        <v>-</v>
      </c>
      <c r="O86" s="17"/>
      <c r="P86" s="17"/>
      <c r="Q86" s="17"/>
      <c r="R86" s="19"/>
      <c r="S86" s="164">
        <f>SUM(S20,S33,S46,S59,S72,S85)</f>
        <v>0</v>
      </c>
      <c r="T86" s="164">
        <f>SUM(T20,T33,T46,T59,T72,T85)</f>
        <v>0</v>
      </c>
      <c r="U86" s="164">
        <f>SUM(U20,U33,U46,U59,U72,U85)</f>
        <v>0</v>
      </c>
      <c r="V86" s="17" t="str">
        <f>IF(S86=0,"-",(U86/S86*1000))</f>
        <v>-</v>
      </c>
      <c r="W86" s="17"/>
      <c r="X86" s="17"/>
      <c r="Y86" s="17"/>
      <c r="Z86" s="18"/>
      <c r="AA86" s="25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26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"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x14ac:dyDescent="0.2"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</sheetData>
  <mergeCells count="37">
    <mergeCell ref="A47:A58"/>
    <mergeCell ref="S3:S6"/>
    <mergeCell ref="M3:M6"/>
    <mergeCell ref="N3:N6"/>
    <mergeCell ref="B2:B7"/>
    <mergeCell ref="C2:J2"/>
    <mergeCell ref="L3:L6"/>
    <mergeCell ref="S2:Z2"/>
    <mergeCell ref="G3:G6"/>
    <mergeCell ref="C3:C6"/>
    <mergeCell ref="Z3:Z6"/>
    <mergeCell ref="T3:T6"/>
    <mergeCell ref="U3:U6"/>
    <mergeCell ref="V3:V6"/>
    <mergeCell ref="W3:W6"/>
    <mergeCell ref="X3:X6"/>
    <mergeCell ref="I3:I6"/>
    <mergeCell ref="K3:K6"/>
    <mergeCell ref="J3:J6"/>
    <mergeCell ref="H3:H6"/>
    <mergeCell ref="A34:A45"/>
    <mergeCell ref="A1:Z1"/>
    <mergeCell ref="A60:A71"/>
    <mergeCell ref="A73:A84"/>
    <mergeCell ref="A86:B86"/>
    <mergeCell ref="O3:O6"/>
    <mergeCell ref="P3:P6"/>
    <mergeCell ref="Q3:Q6"/>
    <mergeCell ref="R3:R6"/>
    <mergeCell ref="A2:A7"/>
    <mergeCell ref="Y3:Y6"/>
    <mergeCell ref="K2:R2"/>
    <mergeCell ref="A8:A20"/>
    <mergeCell ref="A21:A33"/>
    <mergeCell ref="D3:D6"/>
    <mergeCell ref="E3:E6"/>
    <mergeCell ref="F3:F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L60" sqref="L60"/>
    </sheetView>
  </sheetViews>
  <sheetFormatPr baseColWidth="10" defaultRowHeight="12.75" x14ac:dyDescent="0.2"/>
  <cols>
    <col min="1" max="1" width="7.85546875" customWidth="1"/>
    <col min="2" max="2" width="6.7109375" customWidth="1"/>
    <col min="3" max="13" width="5.140625" customWidth="1"/>
  </cols>
  <sheetData>
    <row r="1" spans="1:2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 t="s">
        <v>78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"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13.5" x14ac:dyDescent="0.2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s="11"/>
      <c r="O4" s="11"/>
      <c r="P4" s="435" t="s">
        <v>72</v>
      </c>
      <c r="Q4" s="435"/>
      <c r="R4" s="435"/>
      <c r="S4" s="435"/>
      <c r="T4" s="435"/>
      <c r="U4" s="435"/>
      <c r="V4" s="11"/>
      <c r="W4" s="11"/>
      <c r="X4" s="11"/>
      <c r="Y4" s="11"/>
    </row>
    <row r="5" spans="1:27" ht="13.5" x14ac:dyDescent="0.2">
      <c r="A5" s="6">
        <v>2005</v>
      </c>
      <c r="B5" s="27">
        <f>NEO!$E$8</f>
        <v>0</v>
      </c>
      <c r="C5" s="27">
        <f>NEO!$E$9</f>
        <v>0</v>
      </c>
      <c r="D5" s="27">
        <f>NEO!$E$10</f>
        <v>0</v>
      </c>
      <c r="E5" s="27">
        <f>NEO!$E$11</f>
        <v>0</v>
      </c>
      <c r="F5" s="27">
        <f>NEO!$E$12</f>
        <v>0</v>
      </c>
      <c r="G5" s="27">
        <f>NEO!$E$13</f>
        <v>0</v>
      </c>
      <c r="H5" s="27">
        <f>NEO!$E$14</f>
        <v>0</v>
      </c>
      <c r="I5" s="27">
        <f>NEO!$E$15</f>
        <v>0</v>
      </c>
      <c r="J5" s="27">
        <f>NEO!$E$16</f>
        <v>0</v>
      </c>
      <c r="K5" s="27">
        <f>NEO!$E$17</f>
        <v>0</v>
      </c>
      <c r="L5" s="27">
        <f>NEO!$E$18</f>
        <v>0</v>
      </c>
      <c r="M5" s="27">
        <f>NEO!$E$19</f>
        <v>0</v>
      </c>
      <c r="N5" s="11"/>
      <c r="O5" s="11"/>
      <c r="P5" s="435" t="s">
        <v>77</v>
      </c>
      <c r="Q5" s="435"/>
      <c r="R5" s="435"/>
      <c r="S5" s="435"/>
      <c r="T5" s="435"/>
      <c r="U5" s="435"/>
      <c r="V5" s="11"/>
      <c r="W5" s="11"/>
      <c r="X5" s="11"/>
      <c r="Y5" s="11"/>
    </row>
    <row r="6" spans="1:27" x14ac:dyDescent="0.2">
      <c r="A6" s="6">
        <v>2006</v>
      </c>
      <c r="B6" s="27">
        <f>NEO!$E$21</f>
        <v>0</v>
      </c>
      <c r="C6" s="27">
        <f>NEO!$E$22</f>
        <v>0</v>
      </c>
      <c r="D6" s="27">
        <f>NEO!$E$23</f>
        <v>0</v>
      </c>
      <c r="E6" s="27">
        <f>NEO!$E$24</f>
        <v>0</v>
      </c>
      <c r="F6" s="27">
        <f>NEO!$E$25</f>
        <v>0</v>
      </c>
      <c r="G6" s="27">
        <f>NEO!$E$26</f>
        <v>0</v>
      </c>
      <c r="H6" s="27">
        <f>NEO!$E$27</f>
        <v>0</v>
      </c>
      <c r="I6" s="27">
        <f>NEO!$E$28</f>
        <v>0</v>
      </c>
      <c r="J6" s="27">
        <f>NEO!$E$29</f>
        <v>0</v>
      </c>
      <c r="K6" s="27">
        <f>NEO!$E$30</f>
        <v>0</v>
      </c>
      <c r="L6" s="27">
        <f>NEO!$E$31</f>
        <v>0</v>
      </c>
      <c r="M6" s="27">
        <f>NEO!$E$32</f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x14ac:dyDescent="0.2">
      <c r="A7" s="6">
        <v>2007</v>
      </c>
      <c r="B7" s="27">
        <f>NEO!$E$34</f>
        <v>0</v>
      </c>
      <c r="C7" s="27">
        <f>NEO!$E$35</f>
        <v>0</v>
      </c>
      <c r="D7" s="27">
        <f>NEO!$E$36</f>
        <v>0</v>
      </c>
      <c r="E7" s="27">
        <f>NEO!$E$37</f>
        <v>0</v>
      </c>
      <c r="F7" s="27">
        <f>NEO!$E$38</f>
        <v>0</v>
      </c>
      <c r="G7" s="27">
        <f>NEO!$E$39</f>
        <v>0</v>
      </c>
      <c r="H7" s="27">
        <f>NEO!$E$40</f>
        <v>0</v>
      </c>
      <c r="I7" s="27">
        <f>NEO!$E$41</f>
        <v>0</v>
      </c>
      <c r="J7" s="27">
        <f>NEO!$E$42</f>
        <v>0</v>
      </c>
      <c r="K7" s="27">
        <f>NEO!$E$43</f>
        <v>0</v>
      </c>
      <c r="L7" s="27">
        <f>NEO!$E$44</f>
        <v>0</v>
      </c>
      <c r="M7" s="27">
        <f>NEO!$E$45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7" x14ac:dyDescent="0.2">
      <c r="A8" s="6">
        <v>2008</v>
      </c>
      <c r="B8" s="27">
        <f>NEO!$E$47</f>
        <v>0</v>
      </c>
      <c r="C8" s="27">
        <f>NEO!$E$48</f>
        <v>0</v>
      </c>
      <c r="D8" s="27">
        <f>NEO!$E$49</f>
        <v>0</v>
      </c>
      <c r="E8" s="27">
        <f>NEO!$E$50</f>
        <v>0</v>
      </c>
      <c r="F8" s="27">
        <f>NEO!$E$51</f>
        <v>0</v>
      </c>
      <c r="G8" s="27">
        <f>NEO!$E$52</f>
        <v>0</v>
      </c>
      <c r="H8" s="27">
        <f>NEO!$E$53</f>
        <v>0</v>
      </c>
      <c r="I8" s="27">
        <f>NEO!$E$54</f>
        <v>0</v>
      </c>
      <c r="J8" s="27">
        <f>NEO!$E$55</f>
        <v>0</v>
      </c>
      <c r="K8" s="27">
        <f>NEO!$E$56</f>
        <v>0</v>
      </c>
      <c r="L8" s="27">
        <f>NEO!$E$57</f>
        <v>0</v>
      </c>
      <c r="M8" s="27">
        <f>NEO!$E$58</f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">
      <c r="A9" s="6">
        <v>2009</v>
      </c>
      <c r="B9" s="27">
        <f>NEO!$E$60</f>
        <v>0</v>
      </c>
      <c r="C9" s="27">
        <f>NEO!$E$61</f>
        <v>0</v>
      </c>
      <c r="D9" s="27">
        <f>NEO!$E$62</f>
        <v>0</v>
      </c>
      <c r="E9" s="27">
        <f>NEO!$E$63</f>
        <v>0</v>
      </c>
      <c r="F9" s="27">
        <f>NEO!$E$64</f>
        <v>0</v>
      </c>
      <c r="G9" s="27">
        <f>NEO!$E$65</f>
        <v>0</v>
      </c>
      <c r="H9" s="27">
        <f>NEO!$E$66</f>
        <v>0</v>
      </c>
      <c r="I9" s="27">
        <f>NEO!$E$67</f>
        <v>0</v>
      </c>
      <c r="J9" s="27">
        <f>NEO!$E$68</f>
        <v>0</v>
      </c>
      <c r="K9" s="27">
        <f>NEO!$E$69</f>
        <v>0</v>
      </c>
      <c r="L9" s="27">
        <f>NEO!$E$70</f>
        <v>0</v>
      </c>
      <c r="M9" s="27">
        <f>NEO!$E$71</f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">
      <c r="A10">
        <v>2010</v>
      </c>
      <c r="B10" s="27">
        <f>NEO!$E$73</f>
        <v>0</v>
      </c>
      <c r="C10" s="27">
        <f>NEO!$E$74</f>
        <v>0</v>
      </c>
      <c r="D10" s="27">
        <f>NEO!$E$75</f>
        <v>0</v>
      </c>
      <c r="E10" s="27">
        <f>NEO!$E$76</f>
        <v>0</v>
      </c>
      <c r="F10" s="27">
        <f>NEO!$E$77</f>
        <v>0</v>
      </c>
      <c r="G10" s="27">
        <f>NEO!$E$78</f>
        <v>0</v>
      </c>
      <c r="H10" s="27">
        <f>NEO!$E$79</f>
        <v>0</v>
      </c>
      <c r="I10" s="27">
        <f>NEO!$E$80</f>
        <v>0</v>
      </c>
      <c r="J10" s="27">
        <f>NEO!$E$81</f>
        <v>0</v>
      </c>
      <c r="K10" s="27">
        <f>NEO!$E$82</f>
        <v>0</v>
      </c>
      <c r="L10" s="27">
        <f>NEO!$E$83</f>
        <v>0</v>
      </c>
      <c r="M10" s="27">
        <f>NEO!$E$84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"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"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"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t="s">
        <v>30</v>
      </c>
      <c r="L14" t="s">
        <v>31</v>
      </c>
      <c r="M14" t="s">
        <v>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">
      <c r="A15" t="s">
        <v>42</v>
      </c>
      <c r="B15" s="4">
        <f>QUARTILE(B5:B9,1)</f>
        <v>0</v>
      </c>
      <c r="C15" s="4">
        <f t="shared" ref="C15:M15" si="0">QUARTILE(C5:C9,1)</f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">
      <c r="A16" t="s">
        <v>41</v>
      </c>
      <c r="B16" s="4">
        <f t="shared" ref="B16:M16" si="1">QUARTILE(B5:B9,2)</f>
        <v>0</v>
      </c>
      <c r="C16" s="4">
        <f t="shared" si="1"/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t="s">
        <v>40</v>
      </c>
      <c r="B17" s="4">
        <f t="shared" ref="B17:M17" si="2">QUARTILE(B5:B9,3)</f>
        <v>0</v>
      </c>
      <c r="C17" s="4">
        <f t="shared" si="2"/>
        <v>0</v>
      </c>
      <c r="D17" s="4">
        <f t="shared" si="2"/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"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3.5" x14ac:dyDescent="0.2">
      <c r="B23" t="s">
        <v>21</v>
      </c>
      <c r="C23" t="s">
        <v>22</v>
      </c>
      <c r="D23" t="s">
        <v>23</v>
      </c>
      <c r="E23" t="s">
        <v>24</v>
      </c>
      <c r="F23" t="s">
        <v>25</v>
      </c>
      <c r="G23" t="s">
        <v>26</v>
      </c>
      <c r="H23" t="s">
        <v>27</v>
      </c>
      <c r="I23" t="s">
        <v>28</v>
      </c>
      <c r="J23" t="s">
        <v>29</v>
      </c>
      <c r="K23" t="s">
        <v>30</v>
      </c>
      <c r="L23" t="s">
        <v>31</v>
      </c>
      <c r="M23" t="s">
        <v>32</v>
      </c>
      <c r="N23" s="11"/>
      <c r="O23" s="11"/>
      <c r="P23" s="435" t="s">
        <v>73</v>
      </c>
      <c r="Q23" s="435"/>
      <c r="R23" s="435"/>
      <c r="S23" s="435"/>
      <c r="T23" s="435"/>
      <c r="U23" s="435"/>
      <c r="V23" s="11"/>
      <c r="W23" s="11"/>
      <c r="X23" s="11"/>
      <c r="Y23" s="11"/>
    </row>
    <row r="24" spans="1:25" ht="13.5" x14ac:dyDescent="0.2">
      <c r="A24" s="6">
        <v>2005</v>
      </c>
      <c r="B24" s="27">
        <f>NEO!$M$8</f>
        <v>0</v>
      </c>
      <c r="C24" s="27">
        <f>NEO!$M$9</f>
        <v>0</v>
      </c>
      <c r="D24" s="27">
        <f>NEO!$M$10</f>
        <v>0</v>
      </c>
      <c r="E24" s="27">
        <f>NEO!$M$11</f>
        <v>0</v>
      </c>
      <c r="F24" s="27">
        <f>NEO!$M$12</f>
        <v>0</v>
      </c>
      <c r="G24" s="27">
        <f>NEO!$M$13</f>
        <v>0</v>
      </c>
      <c r="H24" s="27">
        <f>NEO!$M$14</f>
        <v>0</v>
      </c>
      <c r="I24" s="27">
        <f>NEO!$M$15</f>
        <v>0</v>
      </c>
      <c r="J24" s="27">
        <f>NEO!$M$16</f>
        <v>0</v>
      </c>
      <c r="K24" s="27">
        <f>NEO!$M$17</f>
        <v>0</v>
      </c>
      <c r="L24" s="27">
        <f>NEO!$M$18</f>
        <v>0</v>
      </c>
      <c r="M24" s="27">
        <f>NEO!$M$19</f>
        <v>0</v>
      </c>
      <c r="N24" s="11"/>
      <c r="O24" s="11"/>
      <c r="P24" s="435" t="s">
        <v>77</v>
      </c>
      <c r="Q24" s="435"/>
      <c r="R24" s="435"/>
      <c r="S24" s="435"/>
      <c r="T24" s="435"/>
      <c r="U24" s="435"/>
      <c r="V24" s="11"/>
      <c r="W24" s="11"/>
      <c r="X24" s="11"/>
      <c r="Y24" s="11"/>
    </row>
    <row r="25" spans="1:25" x14ac:dyDescent="0.2">
      <c r="A25">
        <v>2006</v>
      </c>
      <c r="B25" s="27">
        <f>NEO!$M$21</f>
        <v>0</v>
      </c>
      <c r="C25" s="27">
        <f>NEO!$M$22</f>
        <v>0</v>
      </c>
      <c r="D25" s="27">
        <f>NEO!$M$23</f>
        <v>0</v>
      </c>
      <c r="E25" s="27">
        <f>NEO!$M$24</f>
        <v>0</v>
      </c>
      <c r="F25" s="27">
        <f>NEO!$M$25</f>
        <v>0</v>
      </c>
      <c r="G25" s="27">
        <f>NEO!$M$26</f>
        <v>0</v>
      </c>
      <c r="H25" s="27">
        <f>NEO!$M$27</f>
        <v>0</v>
      </c>
      <c r="I25" s="27">
        <f>NEO!$M$28</f>
        <v>0</v>
      </c>
      <c r="J25" s="27">
        <f>NEO!$M$29</f>
        <v>0</v>
      </c>
      <c r="K25" s="27">
        <f>NEO!$M$30</f>
        <v>0</v>
      </c>
      <c r="L25" s="27">
        <f>NEO!$M$31</f>
        <v>0</v>
      </c>
      <c r="M25" s="27">
        <f>NEO!$M$32</f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">
      <c r="A26">
        <v>2007</v>
      </c>
      <c r="B26" s="27">
        <f>NEO!$M$34</f>
        <v>0</v>
      </c>
      <c r="C26" s="27">
        <f>NEO!$M$35</f>
        <v>0</v>
      </c>
      <c r="D26" s="27">
        <f>NEO!$M$36</f>
        <v>0</v>
      </c>
      <c r="E26" s="27">
        <f>NEO!$M$37</f>
        <v>0</v>
      </c>
      <c r="F26" s="27">
        <f>NEO!$M$38</f>
        <v>0</v>
      </c>
      <c r="G26" s="27">
        <f>NEO!$M$39</f>
        <v>0</v>
      </c>
      <c r="H26" s="27">
        <f>NEO!$M$40</f>
        <v>0</v>
      </c>
      <c r="I26" s="27">
        <f>NEO!$M$41</f>
        <v>0</v>
      </c>
      <c r="J26" s="27">
        <f>NEO!$M$42</f>
        <v>0</v>
      </c>
      <c r="K26" s="27">
        <f>NEO!$M$43</f>
        <v>0</v>
      </c>
      <c r="L26" s="27">
        <f>NEO!$M$44</f>
        <v>0</v>
      </c>
      <c r="M26" s="27">
        <f>NEO!$M$45</f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">
      <c r="A27">
        <v>2008</v>
      </c>
      <c r="B27" s="27">
        <f>NEO!$M$47</f>
        <v>0</v>
      </c>
      <c r="C27" s="27">
        <f>NEO!$M$48</f>
        <v>0</v>
      </c>
      <c r="D27" s="27">
        <f>NEO!$M$49</f>
        <v>0</v>
      </c>
      <c r="E27" s="27">
        <f>NEO!$M$50</f>
        <v>0</v>
      </c>
      <c r="F27" s="27">
        <f>NEO!$M$51</f>
        <v>0</v>
      </c>
      <c r="G27" s="27">
        <f>NEO!$M$52</f>
        <v>0</v>
      </c>
      <c r="H27" s="27">
        <f>NEO!$M$53</f>
        <v>0</v>
      </c>
      <c r="I27" s="27">
        <f>NEO!$M$54</f>
        <v>0</v>
      </c>
      <c r="J27" s="27">
        <f>NEO!$M$55</f>
        <v>0</v>
      </c>
      <c r="K27" s="27">
        <f>NEO!$M$56</f>
        <v>0</v>
      </c>
      <c r="L27" s="27">
        <f>NEO!$M$57</f>
        <v>0</v>
      </c>
      <c r="M27" s="27">
        <f>NEO!$M$58</f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>
        <v>2009</v>
      </c>
      <c r="B28" s="27">
        <f>NEO!$M$60</f>
        <v>0</v>
      </c>
      <c r="C28" s="27">
        <f>NEO!$M$61</f>
        <v>0</v>
      </c>
      <c r="D28" s="27">
        <f>NEO!$M$62</f>
        <v>0</v>
      </c>
      <c r="E28" s="27">
        <f>NEO!$M$63</f>
        <v>0</v>
      </c>
      <c r="F28" s="27">
        <f>NEO!$M$64</f>
        <v>0</v>
      </c>
      <c r="G28" s="27">
        <f>NEO!$M$65</f>
        <v>0</v>
      </c>
      <c r="H28" s="27">
        <f>NEO!$M$66</f>
        <v>0</v>
      </c>
      <c r="I28" s="27">
        <f>NEO!$M$67</f>
        <v>0</v>
      </c>
      <c r="J28" s="27">
        <f>NEO!$M$68</f>
        <v>0</v>
      </c>
      <c r="K28" s="27">
        <f>NEO!$M$69</f>
        <v>0</v>
      </c>
      <c r="L28" s="27">
        <f>NEO!$M$70</f>
        <v>0</v>
      </c>
      <c r="M28" s="27">
        <f>NEO!$M$71</f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>
        <v>2010</v>
      </c>
      <c r="B29" s="27">
        <f>NEO!$M$73</f>
        <v>0</v>
      </c>
      <c r="C29" s="27">
        <f>NEO!$M$74</f>
        <v>0</v>
      </c>
      <c r="D29" s="27">
        <f>NEO!$M$75</f>
        <v>0</v>
      </c>
      <c r="E29" s="27">
        <f>NEO!$M$76</f>
        <v>0</v>
      </c>
      <c r="F29" s="27">
        <f>NEO!$M$77</f>
        <v>0</v>
      </c>
      <c r="G29" s="27">
        <f>NEO!$M$78</f>
        <v>0</v>
      </c>
      <c r="H29" s="27">
        <f>NEO!$M$79</f>
        <v>0</v>
      </c>
      <c r="I29" s="27">
        <f>NEO!$M$80</f>
        <v>0</v>
      </c>
      <c r="J29" s="27">
        <f>NEO!$M$81</f>
        <v>0</v>
      </c>
      <c r="K29" s="27">
        <f>NEO!$M$82</f>
        <v>0</v>
      </c>
      <c r="L29" s="27">
        <f>NEO!$M$83</f>
        <v>0</v>
      </c>
      <c r="M29" s="27">
        <f>NEO!$M$84</f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B33" t="s">
        <v>21</v>
      </c>
      <c r="C33" t="s">
        <v>22</v>
      </c>
      <c r="D33" t="s">
        <v>23</v>
      </c>
      <c r="E33" t="s">
        <v>24</v>
      </c>
      <c r="F33" t="s">
        <v>25</v>
      </c>
      <c r="G33" t="s">
        <v>26</v>
      </c>
      <c r="H33" t="s">
        <v>27</v>
      </c>
      <c r="I33" t="s">
        <v>28</v>
      </c>
      <c r="J33" t="s">
        <v>29</v>
      </c>
      <c r="K33" t="s">
        <v>30</v>
      </c>
      <c r="L33" t="s">
        <v>31</v>
      </c>
      <c r="M33" t="s">
        <v>32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t="s">
        <v>42</v>
      </c>
      <c r="B34" s="4">
        <f>QUARTILE(B24:B28,1)</f>
        <v>0</v>
      </c>
      <c r="C34" s="4">
        <f t="shared" ref="C34:M34" si="3">QUARTILE(C24:C28,1)</f>
        <v>0</v>
      </c>
      <c r="D34" s="4">
        <f t="shared" si="3"/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t="s">
        <v>41</v>
      </c>
      <c r="B35" s="4">
        <f>QUARTILE(B24:B28,2)</f>
        <v>0</v>
      </c>
      <c r="C35" s="4">
        <f t="shared" ref="C35:M35" si="4">QUARTILE(C24:C28,2)</f>
        <v>0</v>
      </c>
      <c r="D35" s="4">
        <f t="shared" si="4"/>
        <v>0</v>
      </c>
      <c r="E35" s="4">
        <f t="shared" si="4"/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t="s">
        <v>40</v>
      </c>
      <c r="B36" s="4">
        <f>QUARTILE(B24:B28,3)</f>
        <v>0</v>
      </c>
      <c r="C36" s="4">
        <f t="shared" ref="C36:M36" si="5">QUARTILE(C24:C28,3)</f>
        <v>0</v>
      </c>
      <c r="D36" s="4">
        <f t="shared" si="5"/>
        <v>0</v>
      </c>
      <c r="E36" s="4">
        <f t="shared" si="5"/>
        <v>0</v>
      </c>
      <c r="F36" s="4">
        <f t="shared" si="5"/>
        <v>0</v>
      </c>
      <c r="G36" s="4">
        <f t="shared" si="5"/>
        <v>0</v>
      </c>
      <c r="H36" s="4">
        <f t="shared" si="5"/>
        <v>0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0</v>
      </c>
      <c r="M36" s="4">
        <f t="shared" si="5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3.5" x14ac:dyDescent="0.2">
      <c r="B42" t="s">
        <v>21</v>
      </c>
      <c r="C42" t="s">
        <v>22</v>
      </c>
      <c r="D42" t="s">
        <v>23</v>
      </c>
      <c r="E42" t="s">
        <v>24</v>
      </c>
      <c r="F42" t="s">
        <v>25</v>
      </c>
      <c r="G42" t="s">
        <v>26</v>
      </c>
      <c r="H42" t="s">
        <v>27</v>
      </c>
      <c r="I42" t="s">
        <v>28</v>
      </c>
      <c r="J42" t="s">
        <v>29</v>
      </c>
      <c r="K42" t="s">
        <v>30</v>
      </c>
      <c r="L42" t="s">
        <v>31</v>
      </c>
      <c r="M42" t="s">
        <v>32</v>
      </c>
      <c r="N42" s="11"/>
      <c r="O42" s="11"/>
      <c r="P42" s="435" t="s">
        <v>74</v>
      </c>
      <c r="Q42" s="435"/>
      <c r="R42" s="435"/>
      <c r="S42" s="435"/>
      <c r="T42" s="435"/>
      <c r="U42" s="435"/>
      <c r="V42" s="11"/>
      <c r="W42" s="11"/>
      <c r="X42" s="11"/>
      <c r="Y42" s="11"/>
    </row>
    <row r="43" spans="1:25" ht="13.5" x14ac:dyDescent="0.2">
      <c r="A43" s="6">
        <v>2005</v>
      </c>
      <c r="B43" s="27">
        <f>NEO!$U$8</f>
        <v>0</v>
      </c>
      <c r="C43" s="27">
        <f>NEO!$U$9</f>
        <v>0</v>
      </c>
      <c r="D43" s="27">
        <f>NEO!$U$10</f>
        <v>0</v>
      </c>
      <c r="E43" s="27">
        <f>NEO!$U$11</f>
        <v>0</v>
      </c>
      <c r="F43" s="27">
        <f>NEO!$U$12</f>
        <v>0</v>
      </c>
      <c r="G43" s="27">
        <f>NEO!$U$13</f>
        <v>0</v>
      </c>
      <c r="H43" s="27">
        <f>NEO!$U$14</f>
        <v>0</v>
      </c>
      <c r="I43" s="27">
        <f>NEO!$U$15</f>
        <v>0</v>
      </c>
      <c r="J43" s="27">
        <f>NEO!$U$16</f>
        <v>0</v>
      </c>
      <c r="K43" s="27">
        <f>NEO!$U$17</f>
        <v>0</v>
      </c>
      <c r="L43" s="27">
        <f>NEO!$U$18</f>
        <v>0</v>
      </c>
      <c r="M43" s="27">
        <f>NEO!$U$19</f>
        <v>0</v>
      </c>
      <c r="N43" s="11"/>
      <c r="O43" s="11"/>
      <c r="P43" s="435" t="s">
        <v>77</v>
      </c>
      <c r="Q43" s="435"/>
      <c r="R43" s="435"/>
      <c r="S43" s="435"/>
      <c r="T43" s="435"/>
      <c r="U43" s="435"/>
      <c r="V43" s="11"/>
      <c r="W43" s="11"/>
      <c r="X43" s="11"/>
      <c r="Y43" s="11"/>
    </row>
    <row r="44" spans="1:25" x14ac:dyDescent="0.2">
      <c r="A44">
        <v>2006</v>
      </c>
      <c r="B44" s="27">
        <f>NEO!$U$21</f>
        <v>0</v>
      </c>
      <c r="C44" s="27">
        <f>NEO!$U$22</f>
        <v>0</v>
      </c>
      <c r="D44" s="27">
        <f>NEO!$U$23</f>
        <v>0</v>
      </c>
      <c r="E44" s="27">
        <f>NEO!$U$24</f>
        <v>0</v>
      </c>
      <c r="F44" s="27">
        <f>NEO!$U$25</f>
        <v>0</v>
      </c>
      <c r="G44" s="27">
        <f>NEO!$U$26</f>
        <v>0</v>
      </c>
      <c r="H44" s="27">
        <f>NEO!$U$27</f>
        <v>0</v>
      </c>
      <c r="I44" s="27">
        <f>NEO!$U$28</f>
        <v>0</v>
      </c>
      <c r="J44" s="27">
        <f>NEO!$U$29</f>
        <v>0</v>
      </c>
      <c r="K44" s="27">
        <f>NEO!$U$30</f>
        <v>0</v>
      </c>
      <c r="L44" s="27">
        <f>NEO!$U$31</f>
        <v>0</v>
      </c>
      <c r="M44" s="27">
        <f>NEO!$U$32</f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">
      <c r="A45">
        <v>2007</v>
      </c>
      <c r="B45" s="27">
        <f>NEO!$U$34</f>
        <v>0</v>
      </c>
      <c r="C45" s="27">
        <f>NEO!$U$35</f>
        <v>0</v>
      </c>
      <c r="D45" s="27">
        <f>NEO!$U$36</f>
        <v>0</v>
      </c>
      <c r="E45" s="27">
        <f>NEO!$U$37</f>
        <v>0</v>
      </c>
      <c r="F45" s="27">
        <f>NEO!$U$38</f>
        <v>0</v>
      </c>
      <c r="G45" s="27">
        <f>NEO!$U$39</f>
        <v>0</v>
      </c>
      <c r="H45" s="27">
        <f>NEO!$U$40</f>
        <v>0</v>
      </c>
      <c r="I45" s="27">
        <f>NEO!$U$41</f>
        <v>0</v>
      </c>
      <c r="J45" s="27">
        <f>NEO!$U$42</f>
        <v>0</v>
      </c>
      <c r="K45" s="27">
        <f>NEO!$U$43</f>
        <v>0</v>
      </c>
      <c r="L45" s="27">
        <f>NEO!$U$44</f>
        <v>0</v>
      </c>
      <c r="M45" s="27">
        <f>NEO!$U$45</f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">
      <c r="A46">
        <v>2008</v>
      </c>
      <c r="B46" s="27">
        <f>NEO!$U$47</f>
        <v>0</v>
      </c>
      <c r="C46" s="27">
        <f>NEO!$U$48</f>
        <v>0</v>
      </c>
      <c r="D46" s="27">
        <f>NEO!$U$49</f>
        <v>0</v>
      </c>
      <c r="E46" s="27">
        <f>NEO!$U$50</f>
        <v>0</v>
      </c>
      <c r="F46" s="27">
        <f>NEO!$U$51</f>
        <v>0</v>
      </c>
      <c r="G46" s="27">
        <f>NEO!$U$52</f>
        <v>0</v>
      </c>
      <c r="H46" s="27">
        <f>NEO!$U$53</f>
        <v>0</v>
      </c>
      <c r="I46" s="27">
        <f>NEO!$U$54</f>
        <v>0</v>
      </c>
      <c r="J46" s="27">
        <f>NEO!$U$55</f>
        <v>0</v>
      </c>
      <c r="K46" s="27">
        <f>NEO!$U$56</f>
        <v>0</v>
      </c>
      <c r="L46" s="27">
        <f>NEO!$U$57</f>
        <v>0</v>
      </c>
      <c r="M46" s="27">
        <f>NEO!$U$58</f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">
      <c r="A47">
        <v>2009</v>
      </c>
      <c r="B47" s="27">
        <f>NEO!$U$60</f>
        <v>0</v>
      </c>
      <c r="C47" s="27">
        <f>NEO!$U$61</f>
        <v>0</v>
      </c>
      <c r="D47" s="27">
        <f>NEO!$U$62</f>
        <v>0</v>
      </c>
      <c r="E47" s="27">
        <f>NEO!$U$63</f>
        <v>0</v>
      </c>
      <c r="F47" s="27">
        <f>NEO!$U$64</f>
        <v>0</v>
      </c>
      <c r="G47" s="27">
        <f>NEO!$U$65</f>
        <v>0</v>
      </c>
      <c r="H47" s="27">
        <f>NEO!$U$66</f>
        <v>0</v>
      </c>
      <c r="I47" s="27">
        <f>NEO!$U$67</f>
        <v>0</v>
      </c>
      <c r="J47" s="27">
        <f>NEO!$U$68</f>
        <v>0</v>
      </c>
      <c r="K47" s="27">
        <f>NEO!$U$69</f>
        <v>0</v>
      </c>
      <c r="L47" s="27">
        <f>NEO!$U$70</f>
        <v>0</v>
      </c>
      <c r="M47" s="27">
        <f>NEO!$U$71</f>
        <v>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">
      <c r="A48">
        <v>2010</v>
      </c>
      <c r="B48" s="27">
        <f>NEO!$U$73</f>
        <v>0</v>
      </c>
      <c r="C48" s="27">
        <f>NEO!$U$74</f>
        <v>0</v>
      </c>
      <c r="D48" s="27">
        <f>NEO!$U$75</f>
        <v>0</v>
      </c>
      <c r="E48" s="27">
        <f>NEO!$U$76</f>
        <v>0</v>
      </c>
      <c r="F48" s="27">
        <f>NEO!$U$77</f>
        <v>0</v>
      </c>
      <c r="G48" s="27">
        <f>NEO!$U$78</f>
        <v>0</v>
      </c>
      <c r="H48" s="27">
        <f>NEO!$U$79</f>
        <v>0</v>
      </c>
      <c r="I48" s="27">
        <f>NEO!$U$80</f>
        <v>0</v>
      </c>
      <c r="J48" s="27">
        <f>NEO!$U$81</f>
        <v>0</v>
      </c>
      <c r="K48" s="27">
        <f>NEO!$U$82</f>
        <v>0</v>
      </c>
      <c r="L48" s="27">
        <f>NEO!$U$83</f>
        <v>0</v>
      </c>
      <c r="M48" s="27">
        <f>NEO!$U$84</f>
        <v>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"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"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">
      <c r="B52" t="s">
        <v>21</v>
      </c>
      <c r="C52" t="s">
        <v>22</v>
      </c>
      <c r="D52" t="s">
        <v>23</v>
      </c>
      <c r="E52" t="s">
        <v>24</v>
      </c>
      <c r="F52" t="s">
        <v>25</v>
      </c>
      <c r="G52" t="s">
        <v>26</v>
      </c>
      <c r="H52" t="s">
        <v>27</v>
      </c>
      <c r="I52" t="s">
        <v>28</v>
      </c>
      <c r="J52" t="s">
        <v>29</v>
      </c>
      <c r="K52" t="s">
        <v>30</v>
      </c>
      <c r="L52" t="s">
        <v>31</v>
      </c>
      <c r="M52" t="s">
        <v>32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">
      <c r="A53" t="s">
        <v>42</v>
      </c>
      <c r="B53" s="4">
        <f>QUARTILE(B43:B47,1)</f>
        <v>0</v>
      </c>
      <c r="C53" s="4">
        <f t="shared" ref="C53:M53" si="6">QUARTILE(C43:C47,1)</f>
        <v>0</v>
      </c>
      <c r="D53" s="4">
        <f t="shared" si="6"/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">
      <c r="A54" t="s">
        <v>41</v>
      </c>
      <c r="B54" s="4">
        <f>QUARTILE(B43:B47,2)</f>
        <v>0</v>
      </c>
      <c r="C54" s="4">
        <f t="shared" ref="C54:M54" si="7">QUARTILE(C43:C47,2)</f>
        <v>0</v>
      </c>
      <c r="D54" s="4">
        <f t="shared" si="7"/>
        <v>0</v>
      </c>
      <c r="E54" s="4">
        <f t="shared" si="7"/>
        <v>0</v>
      </c>
      <c r="F54" s="4">
        <f t="shared" si="7"/>
        <v>0</v>
      </c>
      <c r="G54" s="4">
        <f t="shared" si="7"/>
        <v>0</v>
      </c>
      <c r="H54" s="4">
        <f t="shared" si="7"/>
        <v>0</v>
      </c>
      <c r="I54" s="4">
        <f t="shared" si="7"/>
        <v>0</v>
      </c>
      <c r="J54" s="4">
        <f t="shared" si="7"/>
        <v>0</v>
      </c>
      <c r="K54" s="4">
        <f t="shared" si="7"/>
        <v>0</v>
      </c>
      <c r="L54" s="4">
        <f t="shared" si="7"/>
        <v>0</v>
      </c>
      <c r="M54" s="4">
        <f t="shared" si="7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">
      <c r="A55" t="s">
        <v>40</v>
      </c>
      <c r="B55" s="4">
        <f>QUARTILE(B43:B47,3)</f>
        <v>0</v>
      </c>
      <c r="C55" s="4">
        <f t="shared" ref="C55:M55" si="8">QUARTILE(C43:C47,3)</f>
        <v>0</v>
      </c>
      <c r="D55" s="4">
        <f t="shared" si="8"/>
        <v>0</v>
      </c>
      <c r="E55" s="4">
        <f t="shared" si="8"/>
        <v>0</v>
      </c>
      <c r="F55" s="4">
        <f t="shared" si="8"/>
        <v>0</v>
      </c>
      <c r="G55" s="4">
        <f t="shared" si="8"/>
        <v>0</v>
      </c>
      <c r="H55" s="4">
        <f t="shared" si="8"/>
        <v>0</v>
      </c>
      <c r="I55" s="4">
        <f t="shared" si="8"/>
        <v>0</v>
      </c>
      <c r="J55" s="4">
        <f t="shared" si="8"/>
        <v>0</v>
      </c>
      <c r="K55" s="4">
        <f t="shared" si="8"/>
        <v>0</v>
      </c>
      <c r="L55" s="4">
        <f t="shared" si="8"/>
        <v>0</v>
      </c>
      <c r="M55" s="4">
        <f t="shared" si="8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"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"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"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"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"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"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"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</sheetData>
  <sheetProtection formatCells="0" formatColumns="0" formatRows="0" insertColumns="0" insertRows="0" insertHyperlinks="0" deleteColumns="0" deleteRows="0" autoFilter="0" pivotTables="0"/>
  <mergeCells count="6">
    <mergeCell ref="P42:U42"/>
    <mergeCell ref="P43:U43"/>
    <mergeCell ref="P4:U4"/>
    <mergeCell ref="P5:U5"/>
    <mergeCell ref="P23:U23"/>
    <mergeCell ref="P24:U24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N59" sqref="N59"/>
    </sheetView>
  </sheetViews>
  <sheetFormatPr baseColWidth="10" defaultRowHeight="12.75" x14ac:dyDescent="0.2"/>
  <cols>
    <col min="1" max="1" width="7.85546875" customWidth="1"/>
    <col min="2" max="2" width="6.7109375" customWidth="1"/>
    <col min="3" max="13" width="5.140625" customWidth="1"/>
  </cols>
  <sheetData>
    <row r="1" spans="1:2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 t="s">
        <v>78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"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13.5" x14ac:dyDescent="0.2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s="11"/>
      <c r="O4" s="11"/>
      <c r="P4" s="435" t="s">
        <v>72</v>
      </c>
      <c r="Q4" s="435"/>
      <c r="R4" s="435"/>
      <c r="S4" s="435"/>
      <c r="T4" s="435"/>
      <c r="U4" s="435"/>
      <c r="V4" s="11"/>
      <c r="W4" s="11"/>
      <c r="X4" s="11"/>
      <c r="Y4" s="11"/>
    </row>
    <row r="5" spans="1:27" ht="13.5" x14ac:dyDescent="0.2">
      <c r="A5" s="6">
        <v>2005</v>
      </c>
      <c r="B5" s="29" t="str">
        <f>NEO!$F$8</f>
        <v>-</v>
      </c>
      <c r="C5" s="29" t="str">
        <f>NEO!$F$9</f>
        <v>-</v>
      </c>
      <c r="D5" s="29" t="str">
        <f>NEO!$F$10</f>
        <v>-</v>
      </c>
      <c r="E5" s="29" t="str">
        <f>NEO!$F$11</f>
        <v>-</v>
      </c>
      <c r="F5" s="29" t="str">
        <f>NEO!$F$12</f>
        <v>-</v>
      </c>
      <c r="G5" s="29" t="str">
        <f>NEO!$F$13</f>
        <v>-</v>
      </c>
      <c r="H5" s="29" t="str">
        <f>NEO!$F$14</f>
        <v>-</v>
      </c>
      <c r="I5" s="29" t="str">
        <f>NEO!$F$15</f>
        <v>-</v>
      </c>
      <c r="J5" s="29" t="str">
        <f>NEO!$F$16</f>
        <v>-</v>
      </c>
      <c r="K5" s="29" t="str">
        <f>NEO!$F$17</f>
        <v>-</v>
      </c>
      <c r="L5" s="29" t="str">
        <f>NEO!$F$18</f>
        <v>-</v>
      </c>
      <c r="M5" s="29" t="str">
        <f>NEO!$F$19</f>
        <v>-</v>
      </c>
      <c r="N5" s="11"/>
      <c r="O5" s="11"/>
      <c r="P5" s="435" t="s">
        <v>77</v>
      </c>
      <c r="Q5" s="435"/>
      <c r="R5" s="435"/>
      <c r="S5" s="435"/>
      <c r="T5" s="435"/>
      <c r="U5" s="435"/>
      <c r="V5" s="11"/>
      <c r="W5" s="11"/>
      <c r="X5" s="11"/>
      <c r="Y5" s="11"/>
    </row>
    <row r="6" spans="1:27" x14ac:dyDescent="0.2">
      <c r="A6" s="6">
        <v>2006</v>
      </c>
      <c r="B6" s="29" t="str">
        <f>NEO!$F$21</f>
        <v>-</v>
      </c>
      <c r="C6" s="29" t="str">
        <f>NEO!$F$22</f>
        <v>-</v>
      </c>
      <c r="D6" s="29" t="str">
        <f>NEO!$F$23</f>
        <v>-</v>
      </c>
      <c r="E6" s="29" t="str">
        <f>NEO!$F$24</f>
        <v>-</v>
      </c>
      <c r="F6" s="29" t="str">
        <f>NEO!$F$25</f>
        <v>-</v>
      </c>
      <c r="G6" s="29" t="str">
        <f>NEO!$F$26</f>
        <v>-</v>
      </c>
      <c r="H6" s="29" t="str">
        <f>NEO!$F$27</f>
        <v>-</v>
      </c>
      <c r="I6" s="29" t="str">
        <f>NEO!$F$28</f>
        <v>-</v>
      </c>
      <c r="J6" s="29" t="str">
        <f>NEO!$F$29</f>
        <v>-</v>
      </c>
      <c r="K6" s="29" t="str">
        <f>NEO!$F$30</f>
        <v>-</v>
      </c>
      <c r="L6" s="29" t="str">
        <f>NEO!$F$31</f>
        <v>-</v>
      </c>
      <c r="M6" s="29" t="str">
        <f>NEO!$F$32</f>
        <v>-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x14ac:dyDescent="0.2">
      <c r="A7" s="6">
        <v>2007</v>
      </c>
      <c r="B7" s="29" t="str">
        <f>NEO!$F$34</f>
        <v>-</v>
      </c>
      <c r="C7" s="29" t="str">
        <f>NEO!$F$35</f>
        <v>-</v>
      </c>
      <c r="D7" s="29" t="str">
        <f>NEO!$F$36</f>
        <v>-</v>
      </c>
      <c r="E7" s="29" t="str">
        <f>NEO!$F$37</f>
        <v>-</v>
      </c>
      <c r="F7" s="29" t="str">
        <f>NEO!$F$38</f>
        <v>-</v>
      </c>
      <c r="G7" s="29" t="str">
        <f>NEO!$F$39</f>
        <v>-</v>
      </c>
      <c r="H7" s="29" t="str">
        <f>NEO!$F$40</f>
        <v>-</v>
      </c>
      <c r="I7" s="29" t="str">
        <f>NEO!$F$41</f>
        <v>-</v>
      </c>
      <c r="J7" s="29" t="str">
        <f>NEO!$F$42</f>
        <v>-</v>
      </c>
      <c r="K7" s="29" t="str">
        <f>NEO!$F$43</f>
        <v>-</v>
      </c>
      <c r="L7" s="29" t="str">
        <f>NEO!$F$44</f>
        <v>-</v>
      </c>
      <c r="M7" s="29" t="str">
        <f>NEO!$F$45</f>
        <v>-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7" x14ac:dyDescent="0.2">
      <c r="A8" s="6">
        <v>2008</v>
      </c>
      <c r="B8" s="29" t="str">
        <f>NEO!$F$47</f>
        <v>-</v>
      </c>
      <c r="C8" s="29" t="str">
        <f>NEO!$F$48</f>
        <v>-</v>
      </c>
      <c r="D8" s="29" t="str">
        <f>NEO!$F$49</f>
        <v>-</v>
      </c>
      <c r="E8" s="29" t="str">
        <f>NEO!$F$50</f>
        <v>-</v>
      </c>
      <c r="F8" s="29" t="str">
        <f>NEO!$F$51</f>
        <v>-</v>
      </c>
      <c r="G8" s="29" t="str">
        <f>NEO!$F$52</f>
        <v>-</v>
      </c>
      <c r="H8" s="29" t="str">
        <f>NEO!$F$53</f>
        <v>-</v>
      </c>
      <c r="I8" s="29" t="str">
        <f>NEO!$F$54</f>
        <v>-</v>
      </c>
      <c r="J8" s="29" t="str">
        <f>NEO!$F$55</f>
        <v>-</v>
      </c>
      <c r="K8" s="29" t="str">
        <f>NEO!$F$56</f>
        <v>-</v>
      </c>
      <c r="L8" s="29" t="str">
        <f>NEO!$F$57</f>
        <v>-</v>
      </c>
      <c r="M8" s="29" t="str">
        <f>NEO!$F$58</f>
        <v>-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">
      <c r="A9" s="6">
        <v>2009</v>
      </c>
      <c r="B9" s="29" t="str">
        <f>NEO!$F$60</f>
        <v>-</v>
      </c>
      <c r="C9" s="29" t="str">
        <f>NEO!$F$61</f>
        <v>-</v>
      </c>
      <c r="D9" s="29" t="str">
        <f>NEO!$F$62</f>
        <v>-</v>
      </c>
      <c r="E9" s="29" t="str">
        <f>NEO!$F$63</f>
        <v>-</v>
      </c>
      <c r="F9" s="29" t="str">
        <f>NEO!$F$64</f>
        <v>-</v>
      </c>
      <c r="G9" s="29" t="str">
        <f>NEO!$F$65</f>
        <v>-</v>
      </c>
      <c r="H9" s="29" t="str">
        <f>NEO!$F$66</f>
        <v>-</v>
      </c>
      <c r="I9" s="29" t="str">
        <f>NEO!$F$67</f>
        <v>-</v>
      </c>
      <c r="J9" s="29" t="str">
        <f>NEO!$F$68</f>
        <v>-</v>
      </c>
      <c r="K9" s="29" t="str">
        <f>NEO!$F$69</f>
        <v>-</v>
      </c>
      <c r="L9" s="29" t="str">
        <f>NEO!$F$70</f>
        <v>-</v>
      </c>
      <c r="M9" s="29" t="str">
        <f>NEO!$F$71</f>
        <v>-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">
      <c r="A10">
        <v>2010</v>
      </c>
      <c r="B10" s="29" t="str">
        <f>NEO!$F$73</f>
        <v>-</v>
      </c>
      <c r="C10" s="29" t="str">
        <f>NEO!$F$74</f>
        <v>-</v>
      </c>
      <c r="D10" s="29" t="str">
        <f>NEO!$F$75</f>
        <v>-</v>
      </c>
      <c r="E10" s="29" t="str">
        <f>NEO!$F$76</f>
        <v>-</v>
      </c>
      <c r="F10" s="29" t="str">
        <f>NEO!$F$77</f>
        <v>-</v>
      </c>
      <c r="G10" s="29" t="str">
        <f>NEO!$F$78</f>
        <v>-</v>
      </c>
      <c r="H10" s="29" t="str">
        <f>NEO!$F$79</f>
        <v>-</v>
      </c>
      <c r="I10" s="29" t="str">
        <f>NEO!$F$80</f>
        <v>-</v>
      </c>
      <c r="J10" s="29" t="str">
        <f>NEO!$F$81</f>
        <v>-</v>
      </c>
      <c r="K10" s="29" t="str">
        <f>NEO!$F$82</f>
        <v>-</v>
      </c>
      <c r="L10" s="29" t="str">
        <f>NEO!$F$83</f>
        <v>-</v>
      </c>
      <c r="M10" s="29" t="str">
        <f>NEO!$F$84</f>
        <v>-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"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"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"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t="s">
        <v>30</v>
      </c>
      <c r="L14" t="s">
        <v>31</v>
      </c>
      <c r="M14" t="s">
        <v>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">
      <c r="A15" t="s">
        <v>42</v>
      </c>
      <c r="B15" s="4" t="e">
        <f>QUARTILE(B5:B9,1)</f>
        <v>#NUM!</v>
      </c>
      <c r="C15" s="4" t="e">
        <f t="shared" ref="C15:M15" si="0">QUARTILE(C5:C9,1)</f>
        <v>#NUM!</v>
      </c>
      <c r="D15" s="4" t="e">
        <f t="shared" si="0"/>
        <v>#NUM!</v>
      </c>
      <c r="E15" s="4" t="e">
        <f t="shared" si="0"/>
        <v>#NUM!</v>
      </c>
      <c r="F15" s="4" t="e">
        <f t="shared" si="0"/>
        <v>#NUM!</v>
      </c>
      <c r="G15" s="4" t="e">
        <f t="shared" si="0"/>
        <v>#NUM!</v>
      </c>
      <c r="H15" s="4" t="e">
        <f t="shared" si="0"/>
        <v>#NUM!</v>
      </c>
      <c r="I15" s="4" t="e">
        <f t="shared" si="0"/>
        <v>#NUM!</v>
      </c>
      <c r="J15" s="4" t="e">
        <f t="shared" si="0"/>
        <v>#NUM!</v>
      </c>
      <c r="K15" s="4" t="e">
        <f t="shared" si="0"/>
        <v>#NUM!</v>
      </c>
      <c r="L15" s="4" t="e">
        <f t="shared" si="0"/>
        <v>#NUM!</v>
      </c>
      <c r="M15" s="4" t="e">
        <f t="shared" si="0"/>
        <v>#NUM!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">
      <c r="A16" t="s">
        <v>41</v>
      </c>
      <c r="B16" s="4" t="e">
        <f t="shared" ref="B16:M16" si="1">QUARTILE(B5:B9,2)</f>
        <v>#NUM!</v>
      </c>
      <c r="C16" s="4" t="e">
        <f t="shared" si="1"/>
        <v>#NUM!</v>
      </c>
      <c r="D16" s="4" t="e">
        <f t="shared" si="1"/>
        <v>#NUM!</v>
      </c>
      <c r="E16" s="4" t="e">
        <f t="shared" si="1"/>
        <v>#NUM!</v>
      </c>
      <c r="F16" s="4" t="e">
        <f t="shared" si="1"/>
        <v>#NUM!</v>
      </c>
      <c r="G16" s="4" t="e">
        <f t="shared" si="1"/>
        <v>#NUM!</v>
      </c>
      <c r="H16" s="4" t="e">
        <f t="shared" si="1"/>
        <v>#NUM!</v>
      </c>
      <c r="I16" s="4" t="e">
        <f t="shared" si="1"/>
        <v>#NUM!</v>
      </c>
      <c r="J16" s="4" t="e">
        <f t="shared" si="1"/>
        <v>#NUM!</v>
      </c>
      <c r="K16" s="4" t="e">
        <f t="shared" si="1"/>
        <v>#NUM!</v>
      </c>
      <c r="L16" s="4" t="e">
        <f t="shared" si="1"/>
        <v>#NUM!</v>
      </c>
      <c r="M16" s="4" t="e">
        <f t="shared" si="1"/>
        <v>#NUM!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t="s">
        <v>40</v>
      </c>
      <c r="B17" s="4" t="e">
        <f t="shared" ref="B17:M17" si="2">QUARTILE(B5:B9,3)</f>
        <v>#NUM!</v>
      </c>
      <c r="C17" s="4" t="e">
        <f t="shared" si="2"/>
        <v>#NUM!</v>
      </c>
      <c r="D17" s="4" t="e">
        <f t="shared" si="2"/>
        <v>#NUM!</v>
      </c>
      <c r="E17" s="4" t="e">
        <f t="shared" si="2"/>
        <v>#NUM!</v>
      </c>
      <c r="F17" s="4" t="e">
        <f t="shared" si="2"/>
        <v>#NUM!</v>
      </c>
      <c r="G17" s="4" t="e">
        <f t="shared" si="2"/>
        <v>#NUM!</v>
      </c>
      <c r="H17" s="4" t="e">
        <f t="shared" si="2"/>
        <v>#NUM!</v>
      </c>
      <c r="I17" s="4" t="e">
        <f t="shared" si="2"/>
        <v>#NUM!</v>
      </c>
      <c r="J17" s="4" t="e">
        <f t="shared" si="2"/>
        <v>#NUM!</v>
      </c>
      <c r="K17" s="4" t="e">
        <f t="shared" si="2"/>
        <v>#NUM!</v>
      </c>
      <c r="L17" s="4" t="e">
        <f t="shared" si="2"/>
        <v>#NUM!</v>
      </c>
      <c r="M17" s="4" t="e">
        <f t="shared" si="2"/>
        <v>#NUM!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"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3.5" x14ac:dyDescent="0.2">
      <c r="B23" t="s">
        <v>21</v>
      </c>
      <c r="C23" t="s">
        <v>22</v>
      </c>
      <c r="D23" t="s">
        <v>23</v>
      </c>
      <c r="E23" t="s">
        <v>24</v>
      </c>
      <c r="F23" t="s">
        <v>25</v>
      </c>
      <c r="G23" t="s">
        <v>26</v>
      </c>
      <c r="H23" t="s">
        <v>27</v>
      </c>
      <c r="I23" t="s">
        <v>28</v>
      </c>
      <c r="J23" t="s">
        <v>29</v>
      </c>
      <c r="K23" t="s">
        <v>30</v>
      </c>
      <c r="L23" t="s">
        <v>31</v>
      </c>
      <c r="M23" t="s">
        <v>32</v>
      </c>
      <c r="N23" s="11"/>
      <c r="O23" s="11"/>
      <c r="P23" s="435" t="s">
        <v>73</v>
      </c>
      <c r="Q23" s="435"/>
      <c r="R23" s="435"/>
      <c r="S23" s="435"/>
      <c r="T23" s="435"/>
      <c r="U23" s="435"/>
      <c r="V23" s="11"/>
      <c r="W23" s="11"/>
      <c r="X23" s="11"/>
      <c r="Y23" s="11"/>
    </row>
    <row r="24" spans="1:25" ht="13.5" x14ac:dyDescent="0.2">
      <c r="A24" s="6">
        <v>2005</v>
      </c>
      <c r="B24" s="29" t="str">
        <f>NEO!$N$8</f>
        <v>-</v>
      </c>
      <c r="C24" s="29" t="str">
        <f>NEO!$N$9</f>
        <v>-</v>
      </c>
      <c r="D24" s="29" t="str">
        <f>NEO!$N$10</f>
        <v>-</v>
      </c>
      <c r="E24" s="29" t="str">
        <f>NEO!$N$11</f>
        <v>-</v>
      </c>
      <c r="F24" s="29" t="str">
        <f>NEO!$N$12</f>
        <v>-</v>
      </c>
      <c r="G24" s="29" t="str">
        <f>NEO!$N$13</f>
        <v>-</v>
      </c>
      <c r="H24" s="29" t="str">
        <f>NEO!$N$14</f>
        <v>-</v>
      </c>
      <c r="I24" s="29" t="str">
        <f>NEO!$N$15</f>
        <v>-</v>
      </c>
      <c r="J24" s="29" t="str">
        <f>NEO!$N$16</f>
        <v>-</v>
      </c>
      <c r="K24" s="29" t="str">
        <f>NEO!$N$17</f>
        <v>-</v>
      </c>
      <c r="L24" s="29" t="str">
        <f>NEO!$N$18</f>
        <v>-</v>
      </c>
      <c r="M24" s="29" t="str">
        <f>NEO!$N$19</f>
        <v>-</v>
      </c>
      <c r="N24" s="11"/>
      <c r="O24" s="11"/>
      <c r="P24" s="435" t="s">
        <v>77</v>
      </c>
      <c r="Q24" s="435"/>
      <c r="R24" s="435"/>
      <c r="S24" s="435"/>
      <c r="T24" s="435"/>
      <c r="U24" s="435"/>
      <c r="V24" s="11"/>
      <c r="W24" s="11"/>
      <c r="X24" s="11"/>
      <c r="Y24" s="11"/>
    </row>
    <row r="25" spans="1:25" x14ac:dyDescent="0.2">
      <c r="A25">
        <v>2006</v>
      </c>
      <c r="B25" s="29" t="str">
        <f>NEO!$N$21</f>
        <v>-</v>
      </c>
      <c r="C25" s="29" t="str">
        <f>NEO!$N$22</f>
        <v>-</v>
      </c>
      <c r="D25" s="29" t="str">
        <f>NEO!$N$23</f>
        <v>-</v>
      </c>
      <c r="E25" s="29" t="str">
        <f>NEO!$N$24</f>
        <v>-</v>
      </c>
      <c r="F25" s="29" t="str">
        <f>NEO!$N$25</f>
        <v>-</v>
      </c>
      <c r="G25" s="29" t="str">
        <f>NEO!$N$26</f>
        <v>-</v>
      </c>
      <c r="H25" s="29" t="str">
        <f>NEO!$N$27</f>
        <v>-</v>
      </c>
      <c r="I25" s="29" t="str">
        <f>NEO!$N$28</f>
        <v>-</v>
      </c>
      <c r="J25" s="29" t="str">
        <f>NEO!$N$29</f>
        <v>-</v>
      </c>
      <c r="K25" s="29" t="str">
        <f>NEO!$N$30</f>
        <v>-</v>
      </c>
      <c r="L25" s="29" t="str">
        <f>NEO!$N$31</f>
        <v>-</v>
      </c>
      <c r="M25" s="29" t="str">
        <f>NEO!$N$32</f>
        <v>-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">
      <c r="A26">
        <v>2007</v>
      </c>
      <c r="B26" s="29" t="str">
        <f>NEO!$N$34</f>
        <v>-</v>
      </c>
      <c r="C26" s="29" t="str">
        <f>NEO!$N$35</f>
        <v>-</v>
      </c>
      <c r="D26" s="29" t="str">
        <f>NEO!$N$36</f>
        <v>-</v>
      </c>
      <c r="E26" s="29" t="str">
        <f>NEO!$N$37</f>
        <v>-</v>
      </c>
      <c r="F26" s="29" t="str">
        <f>NEO!$N$38</f>
        <v>-</v>
      </c>
      <c r="G26" s="29" t="str">
        <f>NEO!$N$39</f>
        <v>-</v>
      </c>
      <c r="H26" s="29" t="str">
        <f>NEO!$N$40</f>
        <v>-</v>
      </c>
      <c r="I26" s="29" t="str">
        <f>NEO!$N$41</f>
        <v>-</v>
      </c>
      <c r="J26" s="29" t="str">
        <f>NEO!$N$42</f>
        <v>-</v>
      </c>
      <c r="K26" s="29" t="str">
        <f>NEO!$N$43</f>
        <v>-</v>
      </c>
      <c r="L26" s="29" t="str">
        <f>NEO!$N$44</f>
        <v>-</v>
      </c>
      <c r="M26" s="29" t="str">
        <f>NEO!$N$45</f>
        <v>-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">
      <c r="A27">
        <v>2008</v>
      </c>
      <c r="B27" s="29" t="str">
        <f>NEO!$N$47</f>
        <v>-</v>
      </c>
      <c r="C27" s="29" t="str">
        <f>NEO!$N$48</f>
        <v>-</v>
      </c>
      <c r="D27" s="29" t="str">
        <f>NEO!$N$49</f>
        <v>-</v>
      </c>
      <c r="E27" s="29" t="str">
        <f>NEO!$N$50</f>
        <v>-</v>
      </c>
      <c r="F27" s="29" t="str">
        <f>NEO!$N$51</f>
        <v>-</v>
      </c>
      <c r="G27" s="29" t="str">
        <f>NEO!$N$52</f>
        <v>-</v>
      </c>
      <c r="H27" s="29" t="str">
        <f>NEO!$N$53</f>
        <v>-</v>
      </c>
      <c r="I27" s="29" t="str">
        <f>NEO!$N$54</f>
        <v>-</v>
      </c>
      <c r="J27" s="29" t="str">
        <f>NEO!$N$55</f>
        <v>-</v>
      </c>
      <c r="K27" s="29" t="str">
        <f>NEO!$N$56</f>
        <v>-</v>
      </c>
      <c r="L27" s="29" t="str">
        <f>NEO!$N$57</f>
        <v>-</v>
      </c>
      <c r="M27" s="29" t="str">
        <f>NEO!$N$58</f>
        <v>-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>
        <v>2009</v>
      </c>
      <c r="B28" s="29" t="str">
        <f>NEO!$N$60</f>
        <v>-</v>
      </c>
      <c r="C28" s="29" t="str">
        <f>NEO!$N$61</f>
        <v>-</v>
      </c>
      <c r="D28" s="29" t="str">
        <f>NEO!$N$62</f>
        <v>-</v>
      </c>
      <c r="E28" s="29" t="str">
        <f>NEO!$N$63</f>
        <v>-</v>
      </c>
      <c r="F28" s="29" t="str">
        <f>NEO!$N$64</f>
        <v>-</v>
      </c>
      <c r="G28" s="29" t="str">
        <f>NEO!$N$65</f>
        <v>-</v>
      </c>
      <c r="H28" s="29" t="str">
        <f>NEO!$N$66</f>
        <v>-</v>
      </c>
      <c r="I28" s="29" t="str">
        <f>NEO!$N$67</f>
        <v>-</v>
      </c>
      <c r="J28" s="29" t="str">
        <f>NEO!$N$68</f>
        <v>-</v>
      </c>
      <c r="K28" s="29" t="str">
        <f>NEO!$N$69</f>
        <v>-</v>
      </c>
      <c r="L28" s="29" t="str">
        <f>NEO!$N$70</f>
        <v>-</v>
      </c>
      <c r="M28" s="29" t="str">
        <f>NEO!$N$71</f>
        <v>-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>
        <v>2010</v>
      </c>
      <c r="B29" s="29" t="str">
        <f>NEO!$N$73</f>
        <v>-</v>
      </c>
      <c r="C29" s="29" t="str">
        <f>NEO!$N$74</f>
        <v>-</v>
      </c>
      <c r="D29" s="29" t="str">
        <f>NEO!$N$75</f>
        <v>-</v>
      </c>
      <c r="E29" s="29" t="str">
        <f>NEO!$N$76</f>
        <v>-</v>
      </c>
      <c r="F29" s="29" t="str">
        <f>NEO!$N$77</f>
        <v>-</v>
      </c>
      <c r="G29" s="29" t="str">
        <f>NEO!$N$78</f>
        <v>-</v>
      </c>
      <c r="H29" s="29" t="str">
        <f>NEO!$N$79</f>
        <v>-</v>
      </c>
      <c r="I29" s="29" t="str">
        <f>NEO!$N$80</f>
        <v>-</v>
      </c>
      <c r="J29" s="29" t="str">
        <f>NEO!$N$81</f>
        <v>-</v>
      </c>
      <c r="K29" s="29" t="str">
        <f>NEO!$N$82</f>
        <v>-</v>
      </c>
      <c r="L29" s="29" t="str">
        <f>NEO!$N$83</f>
        <v>-</v>
      </c>
      <c r="M29" s="29" t="str">
        <f>NEO!$N$84</f>
        <v>-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B33" t="s">
        <v>21</v>
      </c>
      <c r="C33" t="s">
        <v>22</v>
      </c>
      <c r="D33" t="s">
        <v>23</v>
      </c>
      <c r="E33" t="s">
        <v>24</v>
      </c>
      <c r="F33" t="s">
        <v>25</v>
      </c>
      <c r="G33" t="s">
        <v>26</v>
      </c>
      <c r="H33" t="s">
        <v>27</v>
      </c>
      <c r="I33" t="s">
        <v>28</v>
      </c>
      <c r="J33" t="s">
        <v>29</v>
      </c>
      <c r="K33" t="s">
        <v>30</v>
      </c>
      <c r="L33" t="s">
        <v>31</v>
      </c>
      <c r="M33" t="s">
        <v>32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t="s">
        <v>42</v>
      </c>
      <c r="B34" s="4" t="e">
        <f>QUARTILE(B24:B28,1)</f>
        <v>#NUM!</v>
      </c>
      <c r="C34" s="4" t="e">
        <f t="shared" ref="C34:M34" si="3">QUARTILE(C24:C28,1)</f>
        <v>#NUM!</v>
      </c>
      <c r="D34" s="4" t="e">
        <f t="shared" si="3"/>
        <v>#NUM!</v>
      </c>
      <c r="E34" s="4" t="e">
        <f t="shared" si="3"/>
        <v>#NUM!</v>
      </c>
      <c r="F34" s="4" t="e">
        <f t="shared" si="3"/>
        <v>#NUM!</v>
      </c>
      <c r="G34" s="4" t="e">
        <f t="shared" si="3"/>
        <v>#NUM!</v>
      </c>
      <c r="H34" s="4" t="e">
        <f t="shared" si="3"/>
        <v>#NUM!</v>
      </c>
      <c r="I34" s="4" t="e">
        <f t="shared" si="3"/>
        <v>#NUM!</v>
      </c>
      <c r="J34" s="4" t="e">
        <f t="shared" si="3"/>
        <v>#NUM!</v>
      </c>
      <c r="K34" s="4" t="e">
        <f t="shared" si="3"/>
        <v>#NUM!</v>
      </c>
      <c r="L34" s="4" t="e">
        <f t="shared" si="3"/>
        <v>#NUM!</v>
      </c>
      <c r="M34" s="4" t="e">
        <f t="shared" si="3"/>
        <v>#NUM!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t="s">
        <v>41</v>
      </c>
      <c r="B35" s="4" t="e">
        <f>QUARTILE(B24:B28,2)</f>
        <v>#NUM!</v>
      </c>
      <c r="C35" s="4" t="e">
        <f t="shared" ref="C35:M35" si="4">QUARTILE(C24:C28,2)</f>
        <v>#NUM!</v>
      </c>
      <c r="D35" s="4" t="e">
        <f t="shared" si="4"/>
        <v>#NUM!</v>
      </c>
      <c r="E35" s="4" t="e">
        <f t="shared" si="4"/>
        <v>#NUM!</v>
      </c>
      <c r="F35" s="4" t="e">
        <f t="shared" si="4"/>
        <v>#NUM!</v>
      </c>
      <c r="G35" s="4" t="e">
        <f t="shared" si="4"/>
        <v>#NUM!</v>
      </c>
      <c r="H35" s="4" t="e">
        <f t="shared" si="4"/>
        <v>#NUM!</v>
      </c>
      <c r="I35" s="4" t="e">
        <f t="shared" si="4"/>
        <v>#NUM!</v>
      </c>
      <c r="J35" s="4" t="e">
        <f t="shared" si="4"/>
        <v>#NUM!</v>
      </c>
      <c r="K35" s="4" t="e">
        <f t="shared" si="4"/>
        <v>#NUM!</v>
      </c>
      <c r="L35" s="4" t="e">
        <f t="shared" si="4"/>
        <v>#NUM!</v>
      </c>
      <c r="M35" s="4" t="e">
        <f t="shared" si="4"/>
        <v>#NUM!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t="s">
        <v>40</v>
      </c>
      <c r="B36" s="4" t="e">
        <f>QUARTILE(B24:B28,3)</f>
        <v>#NUM!</v>
      </c>
      <c r="C36" s="4" t="e">
        <f t="shared" ref="C36:M36" si="5">QUARTILE(C24:C28,3)</f>
        <v>#NUM!</v>
      </c>
      <c r="D36" s="4" t="e">
        <f t="shared" si="5"/>
        <v>#NUM!</v>
      </c>
      <c r="E36" s="4" t="e">
        <f t="shared" si="5"/>
        <v>#NUM!</v>
      </c>
      <c r="F36" s="4" t="e">
        <f t="shared" si="5"/>
        <v>#NUM!</v>
      </c>
      <c r="G36" s="4" t="e">
        <f t="shared" si="5"/>
        <v>#NUM!</v>
      </c>
      <c r="H36" s="4" t="e">
        <f t="shared" si="5"/>
        <v>#NUM!</v>
      </c>
      <c r="I36" s="4" t="e">
        <f t="shared" si="5"/>
        <v>#NUM!</v>
      </c>
      <c r="J36" s="4" t="e">
        <f t="shared" si="5"/>
        <v>#NUM!</v>
      </c>
      <c r="K36" s="4" t="e">
        <f t="shared" si="5"/>
        <v>#NUM!</v>
      </c>
      <c r="L36" s="4" t="e">
        <f t="shared" si="5"/>
        <v>#NUM!</v>
      </c>
      <c r="M36" s="4" t="e">
        <f t="shared" si="5"/>
        <v>#NUM!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3.5" x14ac:dyDescent="0.2">
      <c r="B42" t="s">
        <v>21</v>
      </c>
      <c r="C42" t="s">
        <v>22</v>
      </c>
      <c r="D42" t="s">
        <v>23</v>
      </c>
      <c r="E42" t="s">
        <v>24</v>
      </c>
      <c r="F42" t="s">
        <v>25</v>
      </c>
      <c r="G42" t="s">
        <v>26</v>
      </c>
      <c r="H42" t="s">
        <v>27</v>
      </c>
      <c r="I42" t="s">
        <v>28</v>
      </c>
      <c r="J42" t="s">
        <v>29</v>
      </c>
      <c r="K42" t="s">
        <v>30</v>
      </c>
      <c r="L42" t="s">
        <v>31</v>
      </c>
      <c r="M42" t="s">
        <v>32</v>
      </c>
      <c r="N42" s="11"/>
      <c r="O42" s="11"/>
      <c r="P42" s="435" t="s">
        <v>74</v>
      </c>
      <c r="Q42" s="435"/>
      <c r="R42" s="435"/>
      <c r="S42" s="435"/>
      <c r="T42" s="435"/>
      <c r="U42" s="435"/>
      <c r="V42" s="11"/>
      <c r="W42" s="11"/>
      <c r="X42" s="11"/>
      <c r="Y42" s="11"/>
    </row>
    <row r="43" spans="1:25" ht="13.5" x14ac:dyDescent="0.2">
      <c r="A43" s="6">
        <v>2005</v>
      </c>
      <c r="B43" s="29" t="str">
        <f>NEO!$V$8</f>
        <v>-</v>
      </c>
      <c r="C43" s="29" t="str">
        <f>NEO!$V$9</f>
        <v>-</v>
      </c>
      <c r="D43" s="29" t="str">
        <f>NEO!$V$10</f>
        <v>-</v>
      </c>
      <c r="E43" s="29" t="str">
        <f>NEO!$V$11</f>
        <v>-</v>
      </c>
      <c r="F43" s="29" t="str">
        <f>NEO!$V$12</f>
        <v>-</v>
      </c>
      <c r="G43" s="29" t="str">
        <f>NEO!$V$13</f>
        <v>-</v>
      </c>
      <c r="H43" s="29" t="str">
        <f>NEO!$V$14</f>
        <v>-</v>
      </c>
      <c r="I43" s="29" t="str">
        <f>NEO!$V$15</f>
        <v>-</v>
      </c>
      <c r="J43" s="29" t="str">
        <f>NEO!$V$16</f>
        <v>-</v>
      </c>
      <c r="K43" s="29" t="str">
        <f>NEO!$V$17</f>
        <v>-</v>
      </c>
      <c r="L43" s="29" t="str">
        <f>NEO!$V$18</f>
        <v>-</v>
      </c>
      <c r="M43" s="29" t="str">
        <f>NEO!$V$19</f>
        <v>-</v>
      </c>
      <c r="N43" s="11"/>
      <c r="O43" s="11"/>
      <c r="P43" s="435" t="s">
        <v>77</v>
      </c>
      <c r="Q43" s="435"/>
      <c r="R43" s="435"/>
      <c r="S43" s="435"/>
      <c r="T43" s="435"/>
      <c r="U43" s="435"/>
      <c r="V43" s="11"/>
      <c r="W43" s="11"/>
      <c r="X43" s="11"/>
      <c r="Y43" s="11"/>
    </row>
    <row r="44" spans="1:25" x14ac:dyDescent="0.2">
      <c r="A44">
        <v>2006</v>
      </c>
      <c r="B44" s="29" t="str">
        <f>NEO!$V$21</f>
        <v>-</v>
      </c>
      <c r="C44" s="29" t="str">
        <f>NEO!$V$22</f>
        <v>-</v>
      </c>
      <c r="D44" s="29" t="str">
        <f>NEO!$V$23</f>
        <v>-</v>
      </c>
      <c r="E44" s="29" t="str">
        <f>NEO!$V$24</f>
        <v>-</v>
      </c>
      <c r="F44" s="29" t="str">
        <f>NEO!$V$25</f>
        <v>-</v>
      </c>
      <c r="G44" s="29" t="str">
        <f>NEO!$V$26</f>
        <v>-</v>
      </c>
      <c r="H44" s="29" t="str">
        <f>NEO!$V$27</f>
        <v>-</v>
      </c>
      <c r="I44" s="29" t="str">
        <f>NEO!$V$28</f>
        <v>-</v>
      </c>
      <c r="J44" s="29" t="str">
        <f>NEO!$V$29</f>
        <v>-</v>
      </c>
      <c r="K44" s="29" t="str">
        <f>NEO!$V$30</f>
        <v>-</v>
      </c>
      <c r="L44" s="29" t="str">
        <f>NEO!$V$31</f>
        <v>-</v>
      </c>
      <c r="M44" s="29" t="str">
        <f>NEO!$V$32</f>
        <v>-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">
      <c r="A45">
        <v>2007</v>
      </c>
      <c r="B45" s="29" t="str">
        <f>NEO!$V$34</f>
        <v>-</v>
      </c>
      <c r="C45" s="29" t="str">
        <f>NEO!$V$35</f>
        <v>-</v>
      </c>
      <c r="D45" s="29" t="str">
        <f>NEO!$V$36</f>
        <v>-</v>
      </c>
      <c r="E45" s="29" t="str">
        <f>NEO!$V$37</f>
        <v>-</v>
      </c>
      <c r="F45" s="29" t="str">
        <f>NEO!$V$38</f>
        <v>-</v>
      </c>
      <c r="G45" s="29" t="str">
        <f>NEO!$V$39</f>
        <v>-</v>
      </c>
      <c r="H45" s="29" t="str">
        <f>NEO!$V$40</f>
        <v>-</v>
      </c>
      <c r="I45" s="29" t="str">
        <f>NEO!$V$41</f>
        <v>-</v>
      </c>
      <c r="J45" s="29" t="str">
        <f>NEO!$V$42</f>
        <v>-</v>
      </c>
      <c r="K45" s="29" t="str">
        <f>NEO!$V$43</f>
        <v>-</v>
      </c>
      <c r="L45" s="29" t="str">
        <f>NEO!$V$44</f>
        <v>-</v>
      </c>
      <c r="M45" s="29" t="str">
        <f>NEO!$V$45</f>
        <v>-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">
      <c r="A46">
        <v>2008</v>
      </c>
      <c r="B46" s="29" t="str">
        <f>NEO!$V$47</f>
        <v>-</v>
      </c>
      <c r="C46" s="29" t="str">
        <f>NEO!$V$48</f>
        <v>-</v>
      </c>
      <c r="D46" s="29" t="str">
        <f>NEO!$V$49</f>
        <v>-</v>
      </c>
      <c r="E46" s="29" t="str">
        <f>NEO!$V$50</f>
        <v>-</v>
      </c>
      <c r="F46" s="29" t="str">
        <f>NEO!$V$51</f>
        <v>-</v>
      </c>
      <c r="G46" s="29" t="str">
        <f>NEO!$V$52</f>
        <v>-</v>
      </c>
      <c r="H46" s="29" t="str">
        <f>NEO!$V$53</f>
        <v>-</v>
      </c>
      <c r="I46" s="29" t="str">
        <f>NEO!$V$54</f>
        <v>-</v>
      </c>
      <c r="J46" s="29" t="str">
        <f>NEO!$V$55</f>
        <v>-</v>
      </c>
      <c r="K46" s="29" t="str">
        <f>NEO!$V$56</f>
        <v>-</v>
      </c>
      <c r="L46" s="29" t="str">
        <f>NEO!$V$57</f>
        <v>-</v>
      </c>
      <c r="M46" s="29" t="str">
        <f>NEO!$V$58</f>
        <v>-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">
      <c r="A47">
        <v>2009</v>
      </c>
      <c r="B47" s="29" t="str">
        <f>NEO!$V$60</f>
        <v>-</v>
      </c>
      <c r="C47" s="29" t="str">
        <f>NEO!$V$61</f>
        <v>-</v>
      </c>
      <c r="D47" s="29" t="str">
        <f>NEO!$V$62</f>
        <v>-</v>
      </c>
      <c r="E47" s="29" t="str">
        <f>NEO!$V$63</f>
        <v>-</v>
      </c>
      <c r="F47" s="29" t="str">
        <f>NEO!$V$64</f>
        <v>-</v>
      </c>
      <c r="G47" s="29" t="str">
        <f>NEO!$V$65</f>
        <v>-</v>
      </c>
      <c r="H47" s="29" t="str">
        <f>NEO!$V$66</f>
        <v>-</v>
      </c>
      <c r="I47" s="29" t="str">
        <f>NEO!$V$67</f>
        <v>-</v>
      </c>
      <c r="J47" s="29" t="str">
        <f>NEO!$V$68</f>
        <v>-</v>
      </c>
      <c r="K47" s="29" t="str">
        <f>NEO!$V$69</f>
        <v>-</v>
      </c>
      <c r="L47" s="29" t="str">
        <f>NEO!$V$70</f>
        <v>-</v>
      </c>
      <c r="M47" s="29" t="str">
        <f>NEO!$V$71</f>
        <v>-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">
      <c r="A48">
        <v>2010</v>
      </c>
      <c r="B48" s="29" t="str">
        <f>NEO!$V$73</f>
        <v>-</v>
      </c>
      <c r="C48" s="29" t="str">
        <f>NEO!$V$74</f>
        <v>-</v>
      </c>
      <c r="D48" s="29" t="str">
        <f>NEO!$V$75</f>
        <v>-</v>
      </c>
      <c r="E48" s="29" t="str">
        <f>NEO!$V$76</f>
        <v>-</v>
      </c>
      <c r="F48" s="29" t="str">
        <f>NEO!$V$77</f>
        <v>-</v>
      </c>
      <c r="G48" s="29" t="str">
        <f>NEO!$V$78</f>
        <v>-</v>
      </c>
      <c r="H48" s="29" t="str">
        <f>NEO!$V$79</f>
        <v>-</v>
      </c>
      <c r="I48" s="29" t="str">
        <f>NEO!$V$80</f>
        <v>-</v>
      </c>
      <c r="J48" s="29" t="str">
        <f>NEO!$V$81</f>
        <v>-</v>
      </c>
      <c r="K48" s="29" t="str">
        <f>NEO!$V$82</f>
        <v>-</v>
      </c>
      <c r="L48" s="29" t="str">
        <f>NEO!$V$83</f>
        <v>-</v>
      </c>
      <c r="M48" s="29" t="str">
        <f>NEO!$V$84</f>
        <v>-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"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"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">
      <c r="B52" t="s">
        <v>21</v>
      </c>
      <c r="C52" t="s">
        <v>22</v>
      </c>
      <c r="D52" t="s">
        <v>23</v>
      </c>
      <c r="E52" t="s">
        <v>24</v>
      </c>
      <c r="F52" t="s">
        <v>25</v>
      </c>
      <c r="G52" t="s">
        <v>26</v>
      </c>
      <c r="H52" t="s">
        <v>27</v>
      </c>
      <c r="I52" t="s">
        <v>28</v>
      </c>
      <c r="J52" t="s">
        <v>29</v>
      </c>
      <c r="K52" t="s">
        <v>30</v>
      </c>
      <c r="L52" t="s">
        <v>31</v>
      </c>
      <c r="M52" t="s">
        <v>32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">
      <c r="A53" t="s">
        <v>42</v>
      </c>
      <c r="B53" s="4" t="e">
        <f>QUARTILE(B43:B47,1)</f>
        <v>#NUM!</v>
      </c>
      <c r="C53" s="4" t="e">
        <f t="shared" ref="C53:M53" si="6">QUARTILE(C43:C47,1)</f>
        <v>#NUM!</v>
      </c>
      <c r="D53" s="4" t="e">
        <f t="shared" si="6"/>
        <v>#NUM!</v>
      </c>
      <c r="E53" s="4" t="e">
        <f t="shared" si="6"/>
        <v>#NUM!</v>
      </c>
      <c r="F53" s="4" t="e">
        <f t="shared" si="6"/>
        <v>#NUM!</v>
      </c>
      <c r="G53" s="4" t="e">
        <f t="shared" si="6"/>
        <v>#NUM!</v>
      </c>
      <c r="H53" s="4" t="e">
        <f t="shared" si="6"/>
        <v>#NUM!</v>
      </c>
      <c r="I53" s="4" t="e">
        <f t="shared" si="6"/>
        <v>#NUM!</v>
      </c>
      <c r="J53" s="4" t="e">
        <f t="shared" si="6"/>
        <v>#NUM!</v>
      </c>
      <c r="K53" s="4" t="e">
        <f t="shared" si="6"/>
        <v>#NUM!</v>
      </c>
      <c r="L53" s="4" t="e">
        <f t="shared" si="6"/>
        <v>#NUM!</v>
      </c>
      <c r="M53" s="4" t="e">
        <f t="shared" si="6"/>
        <v>#NUM!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">
      <c r="A54" t="s">
        <v>41</v>
      </c>
      <c r="B54" s="4" t="e">
        <f>QUARTILE(B43:B47,2)</f>
        <v>#NUM!</v>
      </c>
      <c r="C54" s="4" t="e">
        <f t="shared" ref="C54:M54" si="7">QUARTILE(C43:C47,2)</f>
        <v>#NUM!</v>
      </c>
      <c r="D54" s="4" t="e">
        <f t="shared" si="7"/>
        <v>#NUM!</v>
      </c>
      <c r="E54" s="4" t="e">
        <f t="shared" si="7"/>
        <v>#NUM!</v>
      </c>
      <c r="F54" s="4" t="e">
        <f t="shared" si="7"/>
        <v>#NUM!</v>
      </c>
      <c r="G54" s="4" t="e">
        <f t="shared" si="7"/>
        <v>#NUM!</v>
      </c>
      <c r="H54" s="4" t="e">
        <f t="shared" si="7"/>
        <v>#NUM!</v>
      </c>
      <c r="I54" s="4" t="e">
        <f t="shared" si="7"/>
        <v>#NUM!</v>
      </c>
      <c r="J54" s="4" t="e">
        <f t="shared" si="7"/>
        <v>#NUM!</v>
      </c>
      <c r="K54" s="4" t="e">
        <f t="shared" si="7"/>
        <v>#NUM!</v>
      </c>
      <c r="L54" s="4" t="e">
        <f t="shared" si="7"/>
        <v>#NUM!</v>
      </c>
      <c r="M54" s="4" t="e">
        <f t="shared" si="7"/>
        <v>#NUM!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">
      <c r="A55" t="s">
        <v>40</v>
      </c>
      <c r="B55" s="4" t="e">
        <f>QUARTILE(B43:B47,3)</f>
        <v>#NUM!</v>
      </c>
      <c r="C55" s="4" t="e">
        <f t="shared" ref="C55:M55" si="8">QUARTILE(C43:C47,3)</f>
        <v>#NUM!</v>
      </c>
      <c r="D55" s="4" t="e">
        <f t="shared" si="8"/>
        <v>#NUM!</v>
      </c>
      <c r="E55" s="4" t="e">
        <f t="shared" si="8"/>
        <v>#NUM!</v>
      </c>
      <c r="F55" s="4" t="e">
        <f t="shared" si="8"/>
        <v>#NUM!</v>
      </c>
      <c r="G55" s="4" t="e">
        <f t="shared" si="8"/>
        <v>#NUM!</v>
      </c>
      <c r="H55" s="4" t="e">
        <f t="shared" si="8"/>
        <v>#NUM!</v>
      </c>
      <c r="I55" s="4" t="e">
        <f t="shared" si="8"/>
        <v>#NUM!</v>
      </c>
      <c r="J55" s="4" t="e">
        <f t="shared" si="8"/>
        <v>#NUM!</v>
      </c>
      <c r="K55" s="4" t="e">
        <f t="shared" si="8"/>
        <v>#NUM!</v>
      </c>
      <c r="L55" s="4" t="e">
        <f t="shared" si="8"/>
        <v>#NUM!</v>
      </c>
      <c r="M55" s="4" t="e">
        <f t="shared" si="8"/>
        <v>#NUM!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"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"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"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"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"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"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"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</sheetData>
  <mergeCells count="6">
    <mergeCell ref="P43:U43"/>
    <mergeCell ref="P4:U4"/>
    <mergeCell ref="P5:U5"/>
    <mergeCell ref="P23:U23"/>
    <mergeCell ref="P24:U24"/>
    <mergeCell ref="P42:U42"/>
  </mergeCells>
  <phoneticPr fontId="2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7"/>
  <sheetViews>
    <sheetView topLeftCell="A46" zoomScale="85" zoomScaleNormal="85" workbookViewId="0">
      <selection activeCell="T86" sqref="S86:U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customWidth="1"/>
    <col min="12" max="12" width="11.85546875" customWidth="1"/>
    <col min="13" max="20" width="11.5703125" customWidth="1"/>
    <col min="21" max="21" width="11.5703125" bestFit="1" customWidth="1"/>
    <col min="22" max="22" width="12.140625" bestFit="1" customWidth="1"/>
    <col min="23" max="26" width="11.5703125" customWidth="1"/>
    <col min="27" max="28" width="8.140625" customWidth="1"/>
  </cols>
  <sheetData>
    <row r="1" spans="1:58" ht="27" customHeight="1" thickBot="1" x14ac:dyDescent="0.25">
      <c r="B1" s="436" t="s">
        <v>75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spans="1:58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10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spans="1:58" ht="14.25" customHeight="1" thickTop="1" x14ac:dyDescent="0.2">
      <c r="A3" s="401"/>
      <c r="B3" s="404"/>
      <c r="C3" s="409" t="s">
        <v>43</v>
      </c>
      <c r="D3" s="412" t="s">
        <v>44</v>
      </c>
      <c r="E3" s="412" t="s">
        <v>45</v>
      </c>
      <c r="F3" s="412" t="s">
        <v>56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46</v>
      </c>
      <c r="L3" s="418" t="s">
        <v>44</v>
      </c>
      <c r="M3" s="418" t="s">
        <v>47</v>
      </c>
      <c r="N3" s="418" t="s">
        <v>48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49</v>
      </c>
      <c r="T3" s="418" t="s">
        <v>44</v>
      </c>
      <c r="U3" s="418" t="s">
        <v>50</v>
      </c>
      <c r="V3" s="418" t="s">
        <v>51</v>
      </c>
      <c r="W3" s="418" t="s">
        <v>57</v>
      </c>
      <c r="X3" s="418" t="s">
        <v>59</v>
      </c>
      <c r="Y3" s="418" t="s">
        <v>60</v>
      </c>
      <c r="Z3" s="421" t="s">
        <v>58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58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1:58" ht="14.2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1:58" ht="12.75" customHeight="1" thickTop="1" x14ac:dyDescent="0.2">
      <c r="A8" s="424">
        <v>2005</v>
      </c>
      <c r="B8" s="75" t="s">
        <v>21</v>
      </c>
      <c r="C8" s="264"/>
      <c r="D8" s="265"/>
      <c r="E8" s="265"/>
      <c r="F8" s="77" t="str">
        <f t="shared" ref="F8:F71" si="0">IF(C8=0,"-",(E8/C8*1000))</f>
        <v>-</v>
      </c>
      <c r="G8" s="77" t="str">
        <f t="shared" ref="G8:G71" si="1">IF(ISERROR($E$86/$C$86*1000)=TRUE,"-",($E$86/$C$86*1000))</f>
        <v>-</v>
      </c>
      <c r="H8" s="369">
        <v>3.13</v>
      </c>
      <c r="I8" s="369">
        <v>7.3</v>
      </c>
      <c r="J8" s="132" t="str">
        <f t="shared" ref="J8:J44" si="2">IF(C8=0,"",(((G8*0.001)+2.58*(SQRT(G8*0.001/C8))))*1000)</f>
        <v/>
      </c>
      <c r="K8" s="287"/>
      <c r="L8" s="265"/>
      <c r="M8" s="265"/>
      <c r="N8" s="76" t="str">
        <f t="shared" ref="N8:N71" si="3">IF(K8=0,"-",(M8/K8*1000))</f>
        <v>-</v>
      </c>
      <c r="O8" s="77" t="str">
        <f t="shared" ref="O8:O71" si="4">IF(ISERROR($M$86/$K$86*1000)=TRUE,"-",($M$86/$K$86*1000))</f>
        <v>-</v>
      </c>
      <c r="P8" s="369">
        <v>18.309999999999999</v>
      </c>
      <c r="Q8" s="369">
        <v>39.93</v>
      </c>
      <c r="R8" s="133" t="str">
        <f t="shared" ref="R8:R59" si="5">IF(K8=0,"",(((O8*0.001)+2.58*(SQRT(O8*0.001/K8))))*1000)</f>
        <v/>
      </c>
      <c r="S8" s="287"/>
      <c r="T8" s="265"/>
      <c r="U8" s="265"/>
      <c r="V8" s="76" t="str">
        <f t="shared" ref="V8:V71" si="6">IF(S8=0,"-",(U8/S8*1000))</f>
        <v>-</v>
      </c>
      <c r="W8" s="77" t="str">
        <f t="shared" ref="W8:W71" si="7">IF(ISERROR($U$86/$S$86*1000)=TRUE,"-",($U$86/$S$86*1000))</f>
        <v>-</v>
      </c>
      <c r="X8" s="369">
        <v>4.18</v>
      </c>
      <c r="Y8" s="369">
        <v>5.34</v>
      </c>
      <c r="Z8" s="133" t="str">
        <f t="shared" ref="Z8:Z58" si="8">IF(S8=0,"",(((W8*0.001)+2.58*(SQRT(W8*0.001/S8))))*1000)</f>
        <v/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x14ac:dyDescent="0.2">
      <c r="A9" s="425"/>
      <c r="B9" s="56" t="s">
        <v>22</v>
      </c>
      <c r="C9" s="266"/>
      <c r="D9" s="267"/>
      <c r="E9" s="267"/>
      <c r="F9" s="7" t="str">
        <f t="shared" si="0"/>
        <v>-</v>
      </c>
      <c r="G9" s="7" t="str">
        <f t="shared" si="1"/>
        <v>-</v>
      </c>
      <c r="H9" s="369">
        <v>3.13</v>
      </c>
      <c r="I9" s="369">
        <v>7.3</v>
      </c>
      <c r="J9" s="9" t="str">
        <f t="shared" si="2"/>
        <v/>
      </c>
      <c r="K9" s="288"/>
      <c r="L9" s="267"/>
      <c r="M9" s="267"/>
      <c r="N9" s="8" t="str">
        <f t="shared" si="3"/>
        <v>-</v>
      </c>
      <c r="O9" s="7" t="str">
        <f t="shared" si="4"/>
        <v>-</v>
      </c>
      <c r="P9" s="369">
        <v>18.309999999999999</v>
      </c>
      <c r="Q9" s="369">
        <v>39.93</v>
      </c>
      <c r="R9" s="10" t="str">
        <f t="shared" si="5"/>
        <v/>
      </c>
      <c r="S9" s="288"/>
      <c r="T9" s="267"/>
      <c r="U9" s="267"/>
      <c r="V9" s="8" t="str">
        <f t="shared" si="6"/>
        <v>-</v>
      </c>
      <c r="W9" s="7" t="str">
        <f t="shared" si="7"/>
        <v>-</v>
      </c>
      <c r="X9" s="369">
        <v>4.18</v>
      </c>
      <c r="Y9" s="369">
        <v>5.34</v>
      </c>
      <c r="Z9" s="10" t="str">
        <f t="shared" si="8"/>
        <v/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58" x14ac:dyDescent="0.2">
      <c r="A10" s="425"/>
      <c r="B10" s="56" t="s">
        <v>23</v>
      </c>
      <c r="C10" s="266"/>
      <c r="D10" s="267"/>
      <c r="E10" s="267"/>
      <c r="F10" s="7" t="str">
        <f t="shared" si="0"/>
        <v>-</v>
      </c>
      <c r="G10" s="7" t="str">
        <f t="shared" si="1"/>
        <v>-</v>
      </c>
      <c r="H10" s="369">
        <v>3.13</v>
      </c>
      <c r="I10" s="369">
        <v>7.3</v>
      </c>
      <c r="J10" s="9" t="str">
        <f t="shared" si="2"/>
        <v/>
      </c>
      <c r="K10" s="288"/>
      <c r="L10" s="267"/>
      <c r="M10" s="267"/>
      <c r="N10" s="8" t="str">
        <f t="shared" si="3"/>
        <v>-</v>
      </c>
      <c r="O10" s="7" t="str">
        <f t="shared" si="4"/>
        <v>-</v>
      </c>
      <c r="P10" s="369">
        <v>18.309999999999999</v>
      </c>
      <c r="Q10" s="369">
        <v>39.93</v>
      </c>
      <c r="R10" s="10" t="str">
        <f t="shared" si="5"/>
        <v/>
      </c>
      <c r="S10" s="288"/>
      <c r="T10" s="267"/>
      <c r="U10" s="267"/>
      <c r="V10" s="8" t="str">
        <f t="shared" si="6"/>
        <v>-</v>
      </c>
      <c r="W10" s="7" t="str">
        <f t="shared" si="7"/>
        <v>-</v>
      </c>
      <c r="X10" s="369">
        <v>4.18</v>
      </c>
      <c r="Y10" s="369">
        <v>5.34</v>
      </c>
      <c r="Z10" s="10" t="str">
        <f t="shared" si="8"/>
        <v/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1:58" x14ac:dyDescent="0.2">
      <c r="A11" s="425"/>
      <c r="B11" s="56" t="s">
        <v>24</v>
      </c>
      <c r="C11" s="266"/>
      <c r="D11" s="267"/>
      <c r="E11" s="267"/>
      <c r="F11" s="7" t="str">
        <f t="shared" si="0"/>
        <v>-</v>
      </c>
      <c r="G11" s="7" t="str">
        <f t="shared" si="1"/>
        <v>-</v>
      </c>
      <c r="H11" s="369">
        <v>3.13</v>
      </c>
      <c r="I11" s="369">
        <v>7.3</v>
      </c>
      <c r="J11" s="9" t="str">
        <f t="shared" si="2"/>
        <v/>
      </c>
      <c r="K11" s="288"/>
      <c r="L11" s="267"/>
      <c r="M11" s="267"/>
      <c r="N11" s="8" t="str">
        <f t="shared" si="3"/>
        <v>-</v>
      </c>
      <c r="O11" s="7" t="str">
        <f t="shared" si="4"/>
        <v>-</v>
      </c>
      <c r="P11" s="369">
        <v>18.309999999999999</v>
      </c>
      <c r="Q11" s="369">
        <v>39.93</v>
      </c>
      <c r="R11" s="10" t="str">
        <f t="shared" si="5"/>
        <v/>
      </c>
      <c r="S11" s="288"/>
      <c r="T11" s="267"/>
      <c r="U11" s="267"/>
      <c r="V11" s="8" t="str">
        <f t="shared" si="6"/>
        <v>-</v>
      </c>
      <c r="W11" s="7" t="str">
        <f t="shared" si="7"/>
        <v>-</v>
      </c>
      <c r="X11" s="369">
        <v>4.18</v>
      </c>
      <c r="Y11" s="369">
        <v>5.34</v>
      </c>
      <c r="Z11" s="10" t="str">
        <f t="shared" si="8"/>
        <v/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58" x14ac:dyDescent="0.2">
      <c r="A12" s="425"/>
      <c r="B12" s="56" t="s">
        <v>25</v>
      </c>
      <c r="C12" s="266"/>
      <c r="D12" s="267"/>
      <c r="E12" s="267"/>
      <c r="F12" s="7" t="str">
        <f t="shared" si="0"/>
        <v>-</v>
      </c>
      <c r="G12" s="7" t="str">
        <f t="shared" si="1"/>
        <v>-</v>
      </c>
      <c r="H12" s="369">
        <v>3.13</v>
      </c>
      <c r="I12" s="369">
        <v>7.3</v>
      </c>
      <c r="J12" s="9" t="str">
        <f t="shared" si="2"/>
        <v/>
      </c>
      <c r="K12" s="288"/>
      <c r="L12" s="267"/>
      <c r="M12" s="267"/>
      <c r="N12" s="8" t="str">
        <f t="shared" si="3"/>
        <v>-</v>
      </c>
      <c r="O12" s="7" t="str">
        <f t="shared" si="4"/>
        <v>-</v>
      </c>
      <c r="P12" s="369">
        <v>18.309999999999999</v>
      </c>
      <c r="Q12" s="369">
        <v>39.93</v>
      </c>
      <c r="R12" s="10" t="str">
        <f t="shared" si="5"/>
        <v/>
      </c>
      <c r="S12" s="288"/>
      <c r="T12" s="267"/>
      <c r="U12" s="267"/>
      <c r="V12" s="8" t="str">
        <f t="shared" si="6"/>
        <v>-</v>
      </c>
      <c r="W12" s="7" t="str">
        <f t="shared" si="7"/>
        <v>-</v>
      </c>
      <c r="X12" s="369">
        <v>4.18</v>
      </c>
      <c r="Y12" s="369">
        <v>5.34</v>
      </c>
      <c r="Z12" s="10" t="str">
        <f t="shared" si="8"/>
        <v/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1:58" x14ac:dyDescent="0.2">
      <c r="A13" s="425"/>
      <c r="B13" s="56" t="s">
        <v>26</v>
      </c>
      <c r="C13" s="266"/>
      <c r="D13" s="267"/>
      <c r="E13" s="267"/>
      <c r="F13" s="7" t="str">
        <f t="shared" si="0"/>
        <v>-</v>
      </c>
      <c r="G13" s="7" t="str">
        <f t="shared" si="1"/>
        <v>-</v>
      </c>
      <c r="H13" s="369">
        <v>3.13</v>
      </c>
      <c r="I13" s="369">
        <v>7.3</v>
      </c>
      <c r="J13" s="9" t="str">
        <f t="shared" si="2"/>
        <v/>
      </c>
      <c r="K13" s="288"/>
      <c r="L13" s="267"/>
      <c r="M13" s="267"/>
      <c r="N13" s="8" t="str">
        <f t="shared" si="3"/>
        <v>-</v>
      </c>
      <c r="O13" s="7" t="str">
        <f t="shared" si="4"/>
        <v>-</v>
      </c>
      <c r="P13" s="369">
        <v>18.309999999999999</v>
      </c>
      <c r="Q13" s="369">
        <v>39.93</v>
      </c>
      <c r="R13" s="10" t="str">
        <f t="shared" si="5"/>
        <v/>
      </c>
      <c r="S13" s="288"/>
      <c r="T13" s="267"/>
      <c r="U13" s="267"/>
      <c r="V13" s="8" t="str">
        <f t="shared" si="6"/>
        <v>-</v>
      </c>
      <c r="W13" s="7" t="str">
        <f t="shared" si="7"/>
        <v>-</v>
      </c>
      <c r="X13" s="369">
        <v>4.18</v>
      </c>
      <c r="Y13" s="369">
        <v>5.34</v>
      </c>
      <c r="Z13" s="10" t="str">
        <f t="shared" si="8"/>
        <v/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x14ac:dyDescent="0.2">
      <c r="A14" s="425"/>
      <c r="B14" s="56" t="s">
        <v>27</v>
      </c>
      <c r="C14" s="266"/>
      <c r="D14" s="267"/>
      <c r="E14" s="267"/>
      <c r="F14" s="7" t="str">
        <f t="shared" si="0"/>
        <v>-</v>
      </c>
      <c r="G14" s="7" t="str">
        <f t="shared" si="1"/>
        <v>-</v>
      </c>
      <c r="H14" s="369">
        <v>3.13</v>
      </c>
      <c r="I14" s="369">
        <v>7.3</v>
      </c>
      <c r="J14" s="9" t="str">
        <f t="shared" si="2"/>
        <v/>
      </c>
      <c r="K14" s="288"/>
      <c r="L14" s="267"/>
      <c r="M14" s="267"/>
      <c r="N14" s="8" t="str">
        <f t="shared" si="3"/>
        <v>-</v>
      </c>
      <c r="O14" s="7" t="str">
        <f t="shared" si="4"/>
        <v>-</v>
      </c>
      <c r="P14" s="369">
        <v>18.309999999999999</v>
      </c>
      <c r="Q14" s="369">
        <v>39.93</v>
      </c>
      <c r="R14" s="10" t="str">
        <f t="shared" si="5"/>
        <v/>
      </c>
      <c r="S14" s="288"/>
      <c r="T14" s="267"/>
      <c r="U14" s="267"/>
      <c r="V14" s="8" t="str">
        <f t="shared" si="6"/>
        <v>-</v>
      </c>
      <c r="W14" s="7" t="str">
        <f t="shared" si="7"/>
        <v>-</v>
      </c>
      <c r="X14" s="369">
        <v>4.18</v>
      </c>
      <c r="Y14" s="369">
        <v>5.34</v>
      </c>
      <c r="Z14" s="10" t="str">
        <f t="shared" si="8"/>
        <v/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x14ac:dyDescent="0.2">
      <c r="A15" s="425"/>
      <c r="B15" s="56" t="s">
        <v>28</v>
      </c>
      <c r="C15" s="266"/>
      <c r="D15" s="267"/>
      <c r="E15" s="267"/>
      <c r="F15" s="7" t="str">
        <f t="shared" si="0"/>
        <v>-</v>
      </c>
      <c r="G15" s="7" t="str">
        <f t="shared" si="1"/>
        <v>-</v>
      </c>
      <c r="H15" s="369">
        <v>3.13</v>
      </c>
      <c r="I15" s="369">
        <v>7.3</v>
      </c>
      <c r="J15" s="9" t="str">
        <f t="shared" si="2"/>
        <v/>
      </c>
      <c r="K15" s="288"/>
      <c r="L15" s="267"/>
      <c r="M15" s="267"/>
      <c r="N15" s="8" t="str">
        <f t="shared" si="3"/>
        <v>-</v>
      </c>
      <c r="O15" s="7" t="str">
        <f t="shared" si="4"/>
        <v>-</v>
      </c>
      <c r="P15" s="369">
        <v>18.309999999999999</v>
      </c>
      <c r="Q15" s="369">
        <v>39.93</v>
      </c>
      <c r="R15" s="10" t="str">
        <f t="shared" si="5"/>
        <v/>
      </c>
      <c r="S15" s="288"/>
      <c r="T15" s="267"/>
      <c r="U15" s="267"/>
      <c r="V15" s="8" t="str">
        <f t="shared" si="6"/>
        <v>-</v>
      </c>
      <c r="W15" s="7" t="str">
        <f t="shared" si="7"/>
        <v>-</v>
      </c>
      <c r="X15" s="369">
        <v>4.18</v>
      </c>
      <c r="Y15" s="369">
        <v>5.34</v>
      </c>
      <c r="Z15" s="10" t="str">
        <f t="shared" si="8"/>
        <v/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1:58" x14ac:dyDescent="0.2">
      <c r="A16" s="425"/>
      <c r="B16" s="56" t="s">
        <v>29</v>
      </c>
      <c r="C16" s="266"/>
      <c r="D16" s="267"/>
      <c r="E16" s="267"/>
      <c r="F16" s="7" t="str">
        <f t="shared" si="0"/>
        <v>-</v>
      </c>
      <c r="G16" s="7" t="str">
        <f t="shared" si="1"/>
        <v>-</v>
      </c>
      <c r="H16" s="369">
        <v>3.13</v>
      </c>
      <c r="I16" s="369">
        <v>7.3</v>
      </c>
      <c r="J16" s="9" t="str">
        <f t="shared" si="2"/>
        <v/>
      </c>
      <c r="K16" s="288"/>
      <c r="L16" s="267"/>
      <c r="M16" s="267"/>
      <c r="N16" s="8" t="str">
        <f t="shared" si="3"/>
        <v>-</v>
      </c>
      <c r="O16" s="7" t="str">
        <f t="shared" si="4"/>
        <v>-</v>
      </c>
      <c r="P16" s="369">
        <v>18.309999999999999</v>
      </c>
      <c r="Q16" s="369">
        <v>39.93</v>
      </c>
      <c r="R16" s="10" t="str">
        <f t="shared" si="5"/>
        <v/>
      </c>
      <c r="S16" s="288"/>
      <c r="T16" s="267"/>
      <c r="U16" s="267"/>
      <c r="V16" s="8" t="str">
        <f t="shared" si="6"/>
        <v>-</v>
      </c>
      <c r="W16" s="7" t="str">
        <f t="shared" si="7"/>
        <v>-</v>
      </c>
      <c r="X16" s="369">
        <v>4.18</v>
      </c>
      <c r="Y16" s="369">
        <v>5.34</v>
      </c>
      <c r="Z16" s="10" t="str">
        <f t="shared" si="8"/>
        <v/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1:58" x14ac:dyDescent="0.2">
      <c r="A17" s="425"/>
      <c r="B17" s="56" t="s">
        <v>30</v>
      </c>
      <c r="C17" s="266"/>
      <c r="D17" s="267"/>
      <c r="E17" s="267"/>
      <c r="F17" s="7" t="str">
        <f t="shared" si="0"/>
        <v>-</v>
      </c>
      <c r="G17" s="7" t="str">
        <f t="shared" si="1"/>
        <v>-</v>
      </c>
      <c r="H17" s="369">
        <v>3.13</v>
      </c>
      <c r="I17" s="369">
        <v>7.3</v>
      </c>
      <c r="J17" s="9" t="str">
        <f t="shared" si="2"/>
        <v/>
      </c>
      <c r="K17" s="288"/>
      <c r="L17" s="267"/>
      <c r="M17" s="267"/>
      <c r="N17" s="8" t="str">
        <f t="shared" si="3"/>
        <v>-</v>
      </c>
      <c r="O17" s="7" t="str">
        <f t="shared" si="4"/>
        <v>-</v>
      </c>
      <c r="P17" s="369">
        <v>18.309999999999999</v>
      </c>
      <c r="Q17" s="369">
        <v>39.93</v>
      </c>
      <c r="R17" s="10" t="str">
        <f t="shared" si="5"/>
        <v/>
      </c>
      <c r="S17" s="288"/>
      <c r="T17" s="267"/>
      <c r="U17" s="267"/>
      <c r="V17" s="8" t="str">
        <f t="shared" si="6"/>
        <v>-</v>
      </c>
      <c r="W17" s="7" t="str">
        <f t="shared" si="7"/>
        <v>-</v>
      </c>
      <c r="X17" s="369">
        <v>4.18</v>
      </c>
      <c r="Y17" s="369">
        <v>5.34</v>
      </c>
      <c r="Z17" s="10" t="str">
        <f t="shared" si="8"/>
        <v/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x14ac:dyDescent="0.2">
      <c r="A18" s="425"/>
      <c r="B18" s="56" t="s">
        <v>31</v>
      </c>
      <c r="C18" s="266"/>
      <c r="D18" s="267"/>
      <c r="E18" s="267"/>
      <c r="F18" s="7" t="str">
        <f t="shared" si="0"/>
        <v>-</v>
      </c>
      <c r="G18" s="7" t="str">
        <f t="shared" si="1"/>
        <v>-</v>
      </c>
      <c r="H18" s="369">
        <v>3.13</v>
      </c>
      <c r="I18" s="369">
        <v>7.3</v>
      </c>
      <c r="J18" s="9" t="str">
        <f t="shared" si="2"/>
        <v/>
      </c>
      <c r="K18" s="288"/>
      <c r="L18" s="267"/>
      <c r="M18" s="267"/>
      <c r="N18" s="8" t="str">
        <f t="shared" si="3"/>
        <v>-</v>
      </c>
      <c r="O18" s="7" t="str">
        <f t="shared" si="4"/>
        <v>-</v>
      </c>
      <c r="P18" s="369">
        <v>18.309999999999999</v>
      </c>
      <c r="Q18" s="369">
        <v>39.93</v>
      </c>
      <c r="R18" s="10" t="str">
        <f t="shared" si="5"/>
        <v/>
      </c>
      <c r="S18" s="288"/>
      <c r="T18" s="267"/>
      <c r="U18" s="267"/>
      <c r="V18" s="8" t="str">
        <f t="shared" si="6"/>
        <v>-</v>
      </c>
      <c r="W18" s="7" t="str">
        <f t="shared" si="7"/>
        <v>-</v>
      </c>
      <c r="X18" s="369">
        <v>4.18</v>
      </c>
      <c r="Y18" s="369">
        <v>5.34</v>
      </c>
      <c r="Z18" s="10" t="str">
        <f t="shared" si="8"/>
        <v/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ht="13.5" thickBot="1" x14ac:dyDescent="0.25">
      <c r="A19" s="425"/>
      <c r="B19" s="63" t="s">
        <v>32</v>
      </c>
      <c r="C19" s="268"/>
      <c r="D19" s="269"/>
      <c r="E19" s="269"/>
      <c r="F19" s="43" t="str">
        <f t="shared" si="0"/>
        <v>-</v>
      </c>
      <c r="G19" s="43" t="str">
        <f t="shared" si="1"/>
        <v>-</v>
      </c>
      <c r="H19" s="369">
        <v>3.13</v>
      </c>
      <c r="I19" s="369">
        <v>7.3</v>
      </c>
      <c r="J19" s="125" t="str">
        <f t="shared" si="2"/>
        <v/>
      </c>
      <c r="K19" s="289"/>
      <c r="L19" s="269"/>
      <c r="M19" s="269"/>
      <c r="N19" s="42" t="str">
        <f t="shared" si="3"/>
        <v>-</v>
      </c>
      <c r="O19" s="43" t="str">
        <f t="shared" si="4"/>
        <v>-</v>
      </c>
      <c r="P19" s="369">
        <v>18.309999999999999</v>
      </c>
      <c r="Q19" s="369">
        <v>39.93</v>
      </c>
      <c r="R19" s="102" t="str">
        <f t="shared" si="5"/>
        <v/>
      </c>
      <c r="S19" s="289"/>
      <c r="T19" s="269"/>
      <c r="U19" s="269"/>
      <c r="V19" s="42" t="str">
        <f t="shared" si="6"/>
        <v>-</v>
      </c>
      <c r="W19" s="43" t="str">
        <f t="shared" si="7"/>
        <v>-</v>
      </c>
      <c r="X19" s="369">
        <v>4.18</v>
      </c>
      <c r="Y19" s="369">
        <v>5.34</v>
      </c>
      <c r="Z19" s="102" t="str">
        <f t="shared" si="8"/>
        <v/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1:58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271">
        <f>SUM(E8:E19)</f>
        <v>0</v>
      </c>
      <c r="F20" s="86" t="str">
        <f t="shared" si="0"/>
        <v>-</v>
      </c>
      <c r="G20" s="86" t="str">
        <f t="shared" si="1"/>
        <v>-</v>
      </c>
      <c r="H20" s="369">
        <v>3.13</v>
      </c>
      <c r="I20" s="369">
        <v>7.3</v>
      </c>
      <c r="J20" s="141" t="str">
        <f t="shared" si="2"/>
        <v/>
      </c>
      <c r="K20" s="290">
        <f>SUM(K8:K19)</f>
        <v>0</v>
      </c>
      <c r="L20" s="275">
        <f>SUM(L8:L19)</f>
        <v>0</v>
      </c>
      <c r="M20" s="275">
        <f>SUM(M8:M19)</f>
        <v>0</v>
      </c>
      <c r="N20" s="142" t="str">
        <f t="shared" si="3"/>
        <v>-</v>
      </c>
      <c r="O20" s="86" t="str">
        <f t="shared" si="4"/>
        <v>-</v>
      </c>
      <c r="P20" s="369">
        <v>18.309999999999999</v>
      </c>
      <c r="Q20" s="369">
        <v>39.93</v>
      </c>
      <c r="R20" s="143" t="str">
        <f t="shared" si="5"/>
        <v/>
      </c>
      <c r="S20" s="290">
        <f>SUM(S8:S19)</f>
        <v>0</v>
      </c>
      <c r="T20" s="275">
        <f>SUM(T8:T19)</f>
        <v>0</v>
      </c>
      <c r="U20" s="275">
        <f>SUM(U8:U19)</f>
        <v>0</v>
      </c>
      <c r="V20" s="142" t="str">
        <f t="shared" si="6"/>
        <v>-</v>
      </c>
      <c r="W20" s="86" t="str">
        <f t="shared" si="7"/>
        <v>-</v>
      </c>
      <c r="X20" s="369">
        <v>4.18</v>
      </c>
      <c r="Y20" s="369">
        <v>5.34</v>
      </c>
      <c r="Z20" s="143" t="str">
        <f t="shared" si="8"/>
        <v/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ht="12.75" customHeight="1" thickTop="1" x14ac:dyDescent="0.2">
      <c r="A21" s="424">
        <v>2006</v>
      </c>
      <c r="B21" s="55" t="s">
        <v>21</v>
      </c>
      <c r="C21" s="272"/>
      <c r="D21" s="273"/>
      <c r="E21" s="273"/>
      <c r="F21" s="13" t="str">
        <f t="shared" si="0"/>
        <v>-</v>
      </c>
      <c r="G21" s="13" t="str">
        <f t="shared" si="1"/>
        <v>-</v>
      </c>
      <c r="H21" s="369">
        <v>3.13</v>
      </c>
      <c r="I21" s="369">
        <v>7.3</v>
      </c>
      <c r="J21" s="30" t="str">
        <f t="shared" si="2"/>
        <v/>
      </c>
      <c r="K21" s="291"/>
      <c r="L21" s="273"/>
      <c r="M21" s="273"/>
      <c r="N21" s="15" t="str">
        <f t="shared" si="3"/>
        <v>-</v>
      </c>
      <c r="O21" s="13" t="str">
        <f t="shared" si="4"/>
        <v>-</v>
      </c>
      <c r="P21" s="369">
        <v>18.309999999999999</v>
      </c>
      <c r="Q21" s="369">
        <v>39.93</v>
      </c>
      <c r="R21" s="14" t="str">
        <f t="shared" si="5"/>
        <v/>
      </c>
      <c r="S21" s="291"/>
      <c r="T21" s="273"/>
      <c r="U21" s="273"/>
      <c r="V21" s="15" t="str">
        <f t="shared" si="6"/>
        <v>-</v>
      </c>
      <c r="W21" s="13" t="str">
        <f t="shared" si="7"/>
        <v>-</v>
      </c>
      <c r="X21" s="369">
        <v>4.18</v>
      </c>
      <c r="Y21" s="369">
        <v>5.34</v>
      </c>
      <c r="Z21" s="14" t="str">
        <f t="shared" si="8"/>
        <v/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1:58" x14ac:dyDescent="0.2">
      <c r="A22" s="425"/>
      <c r="B22" s="56" t="s">
        <v>22</v>
      </c>
      <c r="C22" s="266"/>
      <c r="D22" s="267"/>
      <c r="E22" s="267"/>
      <c r="F22" s="7" t="str">
        <f t="shared" si="0"/>
        <v>-</v>
      </c>
      <c r="G22" s="7" t="str">
        <f t="shared" si="1"/>
        <v>-</v>
      </c>
      <c r="H22" s="369">
        <v>3.13</v>
      </c>
      <c r="I22" s="369">
        <v>7.3</v>
      </c>
      <c r="J22" s="9" t="str">
        <f t="shared" si="2"/>
        <v/>
      </c>
      <c r="K22" s="288"/>
      <c r="L22" s="267"/>
      <c r="M22" s="267"/>
      <c r="N22" s="8" t="str">
        <f t="shared" si="3"/>
        <v>-</v>
      </c>
      <c r="O22" s="7" t="str">
        <f t="shared" si="4"/>
        <v>-</v>
      </c>
      <c r="P22" s="369">
        <v>18.309999999999999</v>
      </c>
      <c r="Q22" s="369">
        <v>39.93</v>
      </c>
      <c r="R22" s="10" t="str">
        <f t="shared" si="5"/>
        <v/>
      </c>
      <c r="S22" s="288"/>
      <c r="T22" s="267"/>
      <c r="U22" s="267"/>
      <c r="V22" s="8" t="str">
        <f t="shared" si="6"/>
        <v>-</v>
      </c>
      <c r="W22" s="7" t="str">
        <f t="shared" si="7"/>
        <v>-</v>
      </c>
      <c r="X22" s="369">
        <v>4.18</v>
      </c>
      <c r="Y22" s="369">
        <v>5.34</v>
      </c>
      <c r="Z22" s="10" t="str">
        <f t="shared" si="8"/>
        <v/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1:58" x14ac:dyDescent="0.2">
      <c r="A23" s="425"/>
      <c r="B23" s="56" t="s">
        <v>23</v>
      </c>
      <c r="C23" s="266"/>
      <c r="D23" s="267"/>
      <c r="E23" s="267"/>
      <c r="F23" s="7" t="str">
        <f t="shared" si="0"/>
        <v>-</v>
      </c>
      <c r="G23" s="7" t="str">
        <f t="shared" si="1"/>
        <v>-</v>
      </c>
      <c r="H23" s="369">
        <v>3.13</v>
      </c>
      <c r="I23" s="369">
        <v>7.3</v>
      </c>
      <c r="J23" s="9" t="str">
        <f t="shared" si="2"/>
        <v/>
      </c>
      <c r="K23" s="288"/>
      <c r="L23" s="267"/>
      <c r="M23" s="267"/>
      <c r="N23" s="8" t="str">
        <f t="shared" si="3"/>
        <v>-</v>
      </c>
      <c r="O23" s="7" t="str">
        <f t="shared" si="4"/>
        <v>-</v>
      </c>
      <c r="P23" s="369">
        <v>18.309999999999999</v>
      </c>
      <c r="Q23" s="369">
        <v>39.93</v>
      </c>
      <c r="R23" s="10" t="str">
        <f t="shared" si="5"/>
        <v/>
      </c>
      <c r="S23" s="288"/>
      <c r="T23" s="267"/>
      <c r="U23" s="267"/>
      <c r="V23" s="8" t="str">
        <f t="shared" si="6"/>
        <v>-</v>
      </c>
      <c r="W23" s="7" t="str">
        <f t="shared" si="7"/>
        <v>-</v>
      </c>
      <c r="X23" s="369">
        <v>4.18</v>
      </c>
      <c r="Y23" s="369">
        <v>5.34</v>
      </c>
      <c r="Z23" s="10" t="str">
        <f t="shared" si="8"/>
        <v/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1:58" x14ac:dyDescent="0.2">
      <c r="A24" s="425"/>
      <c r="B24" s="56" t="s">
        <v>24</v>
      </c>
      <c r="C24" s="266"/>
      <c r="D24" s="267"/>
      <c r="E24" s="267"/>
      <c r="F24" s="7" t="str">
        <f t="shared" si="0"/>
        <v>-</v>
      </c>
      <c r="G24" s="7" t="str">
        <f t="shared" si="1"/>
        <v>-</v>
      </c>
      <c r="H24" s="369">
        <v>3.13</v>
      </c>
      <c r="I24" s="369">
        <v>7.3</v>
      </c>
      <c r="J24" s="9" t="str">
        <f t="shared" si="2"/>
        <v/>
      </c>
      <c r="K24" s="288"/>
      <c r="L24" s="267"/>
      <c r="M24" s="267"/>
      <c r="N24" s="8" t="str">
        <f t="shared" si="3"/>
        <v>-</v>
      </c>
      <c r="O24" s="7" t="str">
        <f t="shared" si="4"/>
        <v>-</v>
      </c>
      <c r="P24" s="369">
        <v>18.309999999999999</v>
      </c>
      <c r="Q24" s="369">
        <v>39.93</v>
      </c>
      <c r="R24" s="10" t="str">
        <f t="shared" si="5"/>
        <v/>
      </c>
      <c r="S24" s="288"/>
      <c r="T24" s="267"/>
      <c r="U24" s="267"/>
      <c r="V24" s="8" t="str">
        <f t="shared" si="6"/>
        <v>-</v>
      </c>
      <c r="W24" s="7" t="str">
        <f t="shared" si="7"/>
        <v>-</v>
      </c>
      <c r="X24" s="369">
        <v>4.18</v>
      </c>
      <c r="Y24" s="369">
        <v>5.34</v>
      </c>
      <c r="Z24" s="10" t="str">
        <f t="shared" si="8"/>
        <v/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8" x14ac:dyDescent="0.2">
      <c r="A25" s="425"/>
      <c r="B25" s="56" t="s">
        <v>25</v>
      </c>
      <c r="C25" s="266"/>
      <c r="D25" s="267"/>
      <c r="E25" s="267"/>
      <c r="F25" s="7" t="str">
        <f t="shared" si="0"/>
        <v>-</v>
      </c>
      <c r="G25" s="7" t="str">
        <f t="shared" si="1"/>
        <v>-</v>
      </c>
      <c r="H25" s="369">
        <v>3.13</v>
      </c>
      <c r="I25" s="369">
        <v>7.3</v>
      </c>
      <c r="J25" s="9" t="str">
        <f t="shared" si="2"/>
        <v/>
      </c>
      <c r="K25" s="288"/>
      <c r="L25" s="267"/>
      <c r="M25" s="267"/>
      <c r="N25" s="8" t="str">
        <f t="shared" si="3"/>
        <v>-</v>
      </c>
      <c r="O25" s="7" t="str">
        <f t="shared" si="4"/>
        <v>-</v>
      </c>
      <c r="P25" s="369">
        <v>18.309999999999999</v>
      </c>
      <c r="Q25" s="369">
        <v>39.93</v>
      </c>
      <c r="R25" s="10" t="str">
        <f t="shared" si="5"/>
        <v/>
      </c>
      <c r="S25" s="288"/>
      <c r="T25" s="267"/>
      <c r="U25" s="267"/>
      <c r="V25" s="8" t="str">
        <f t="shared" si="6"/>
        <v>-</v>
      </c>
      <c r="W25" s="7" t="str">
        <f t="shared" si="7"/>
        <v>-</v>
      </c>
      <c r="X25" s="369">
        <v>4.18</v>
      </c>
      <c r="Y25" s="369">
        <v>5.34</v>
      </c>
      <c r="Z25" s="10" t="str">
        <f t="shared" si="8"/>
        <v/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8" x14ac:dyDescent="0.2">
      <c r="A26" s="425"/>
      <c r="B26" s="56" t="s">
        <v>26</v>
      </c>
      <c r="C26" s="266"/>
      <c r="D26" s="267"/>
      <c r="E26" s="267"/>
      <c r="F26" s="7" t="str">
        <f t="shared" si="0"/>
        <v>-</v>
      </c>
      <c r="G26" s="7" t="str">
        <f t="shared" si="1"/>
        <v>-</v>
      </c>
      <c r="H26" s="369">
        <v>3.13</v>
      </c>
      <c r="I26" s="369">
        <v>7.3</v>
      </c>
      <c r="J26" s="9" t="str">
        <f t="shared" si="2"/>
        <v/>
      </c>
      <c r="K26" s="288"/>
      <c r="L26" s="267"/>
      <c r="M26" s="267"/>
      <c r="N26" s="8" t="str">
        <f t="shared" si="3"/>
        <v>-</v>
      </c>
      <c r="O26" s="7" t="str">
        <f t="shared" si="4"/>
        <v>-</v>
      </c>
      <c r="P26" s="369">
        <v>18.309999999999999</v>
      </c>
      <c r="Q26" s="369">
        <v>39.93</v>
      </c>
      <c r="R26" s="10" t="str">
        <f t="shared" si="5"/>
        <v/>
      </c>
      <c r="S26" s="288"/>
      <c r="T26" s="267"/>
      <c r="U26" s="267"/>
      <c r="V26" s="8" t="str">
        <f t="shared" si="6"/>
        <v>-</v>
      </c>
      <c r="W26" s="7" t="str">
        <f t="shared" si="7"/>
        <v>-</v>
      </c>
      <c r="X26" s="369">
        <v>4.18</v>
      </c>
      <c r="Y26" s="369">
        <v>5.34</v>
      </c>
      <c r="Z26" s="10" t="str">
        <f t="shared" si="8"/>
        <v/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8" x14ac:dyDescent="0.2">
      <c r="A27" s="425"/>
      <c r="B27" s="56" t="s">
        <v>27</v>
      </c>
      <c r="C27" s="266"/>
      <c r="D27" s="267"/>
      <c r="E27" s="267"/>
      <c r="F27" s="7" t="str">
        <f t="shared" si="0"/>
        <v>-</v>
      </c>
      <c r="G27" s="7" t="str">
        <f t="shared" si="1"/>
        <v>-</v>
      </c>
      <c r="H27" s="369">
        <v>3.13</v>
      </c>
      <c r="I27" s="369">
        <v>7.3</v>
      </c>
      <c r="J27" s="9" t="str">
        <f t="shared" si="2"/>
        <v/>
      </c>
      <c r="K27" s="288"/>
      <c r="L27" s="267"/>
      <c r="M27" s="267"/>
      <c r="N27" s="8" t="str">
        <f t="shared" si="3"/>
        <v>-</v>
      </c>
      <c r="O27" s="7" t="str">
        <f t="shared" si="4"/>
        <v>-</v>
      </c>
      <c r="P27" s="369">
        <v>18.309999999999999</v>
      </c>
      <c r="Q27" s="369">
        <v>39.93</v>
      </c>
      <c r="R27" s="10" t="str">
        <f t="shared" si="5"/>
        <v/>
      </c>
      <c r="S27" s="288"/>
      <c r="T27" s="267"/>
      <c r="U27" s="267"/>
      <c r="V27" s="8" t="str">
        <f t="shared" si="6"/>
        <v>-</v>
      </c>
      <c r="W27" s="7" t="str">
        <f t="shared" si="7"/>
        <v>-</v>
      </c>
      <c r="X27" s="369">
        <v>4.18</v>
      </c>
      <c r="Y27" s="369">
        <v>5.34</v>
      </c>
      <c r="Z27" s="10" t="str">
        <f t="shared" si="8"/>
        <v/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1:58" x14ac:dyDescent="0.2">
      <c r="A28" s="425"/>
      <c r="B28" s="56" t="s">
        <v>28</v>
      </c>
      <c r="C28" s="266"/>
      <c r="D28" s="267"/>
      <c r="E28" s="267"/>
      <c r="F28" s="7" t="str">
        <f t="shared" si="0"/>
        <v>-</v>
      </c>
      <c r="G28" s="7" t="str">
        <f t="shared" si="1"/>
        <v>-</v>
      </c>
      <c r="H28" s="369">
        <v>3.13</v>
      </c>
      <c r="I28" s="369">
        <v>7.3</v>
      </c>
      <c r="J28" s="9" t="str">
        <f t="shared" si="2"/>
        <v/>
      </c>
      <c r="K28" s="288"/>
      <c r="L28" s="267"/>
      <c r="M28" s="267"/>
      <c r="N28" s="8" t="str">
        <f t="shared" si="3"/>
        <v>-</v>
      </c>
      <c r="O28" s="7" t="str">
        <f t="shared" si="4"/>
        <v>-</v>
      </c>
      <c r="P28" s="369">
        <v>18.309999999999999</v>
      </c>
      <c r="Q28" s="369">
        <v>39.93</v>
      </c>
      <c r="R28" s="10" t="str">
        <f t="shared" si="5"/>
        <v/>
      </c>
      <c r="S28" s="288"/>
      <c r="T28" s="267"/>
      <c r="U28" s="267"/>
      <c r="V28" s="8" t="str">
        <f t="shared" si="6"/>
        <v>-</v>
      </c>
      <c r="W28" s="7" t="str">
        <f t="shared" si="7"/>
        <v>-</v>
      </c>
      <c r="X28" s="369">
        <v>4.18</v>
      </c>
      <c r="Y28" s="369">
        <v>5.34</v>
      </c>
      <c r="Z28" s="10" t="str">
        <f t="shared" si="8"/>
        <v/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58" x14ac:dyDescent="0.2">
      <c r="A29" s="425"/>
      <c r="B29" s="56" t="s">
        <v>29</v>
      </c>
      <c r="C29" s="266"/>
      <c r="D29" s="267"/>
      <c r="E29" s="267"/>
      <c r="F29" s="7" t="str">
        <f t="shared" si="0"/>
        <v>-</v>
      </c>
      <c r="G29" s="7" t="str">
        <f t="shared" si="1"/>
        <v>-</v>
      </c>
      <c r="H29" s="369">
        <v>3.13</v>
      </c>
      <c r="I29" s="369">
        <v>7.3</v>
      </c>
      <c r="J29" s="9" t="str">
        <f t="shared" si="2"/>
        <v/>
      </c>
      <c r="K29" s="288"/>
      <c r="L29" s="267"/>
      <c r="M29" s="267"/>
      <c r="N29" s="8" t="str">
        <f t="shared" si="3"/>
        <v>-</v>
      </c>
      <c r="O29" s="7" t="str">
        <f t="shared" si="4"/>
        <v>-</v>
      </c>
      <c r="P29" s="369">
        <v>18.309999999999999</v>
      </c>
      <c r="Q29" s="369">
        <v>39.93</v>
      </c>
      <c r="R29" s="10" t="str">
        <f t="shared" si="5"/>
        <v/>
      </c>
      <c r="S29" s="288"/>
      <c r="T29" s="267"/>
      <c r="U29" s="267"/>
      <c r="V29" s="8" t="str">
        <f t="shared" si="6"/>
        <v>-</v>
      </c>
      <c r="W29" s="7" t="str">
        <f t="shared" si="7"/>
        <v>-</v>
      </c>
      <c r="X29" s="369">
        <v>4.18</v>
      </c>
      <c r="Y29" s="369">
        <v>5.34</v>
      </c>
      <c r="Z29" s="10" t="str">
        <f t="shared" si="8"/>
        <v/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8" x14ac:dyDescent="0.2">
      <c r="A30" s="425"/>
      <c r="B30" s="56" t="s">
        <v>30</v>
      </c>
      <c r="C30" s="266"/>
      <c r="D30" s="267"/>
      <c r="E30" s="267"/>
      <c r="F30" s="7" t="str">
        <f t="shared" si="0"/>
        <v>-</v>
      </c>
      <c r="G30" s="7" t="str">
        <f t="shared" si="1"/>
        <v>-</v>
      </c>
      <c r="H30" s="369">
        <v>3.13</v>
      </c>
      <c r="I30" s="369">
        <v>7.3</v>
      </c>
      <c r="J30" s="9" t="str">
        <f t="shared" si="2"/>
        <v/>
      </c>
      <c r="K30" s="288"/>
      <c r="L30" s="267"/>
      <c r="M30" s="267"/>
      <c r="N30" s="8" t="str">
        <f t="shared" si="3"/>
        <v>-</v>
      </c>
      <c r="O30" s="7" t="str">
        <f t="shared" si="4"/>
        <v>-</v>
      </c>
      <c r="P30" s="369">
        <v>18.309999999999999</v>
      </c>
      <c r="Q30" s="369">
        <v>39.93</v>
      </c>
      <c r="R30" s="10" t="str">
        <f t="shared" si="5"/>
        <v/>
      </c>
      <c r="S30" s="288"/>
      <c r="T30" s="267"/>
      <c r="U30" s="267"/>
      <c r="V30" s="8" t="str">
        <f t="shared" si="6"/>
        <v>-</v>
      </c>
      <c r="W30" s="7" t="str">
        <f t="shared" si="7"/>
        <v>-</v>
      </c>
      <c r="X30" s="369">
        <v>4.18</v>
      </c>
      <c r="Y30" s="369">
        <v>5.34</v>
      </c>
      <c r="Z30" s="10" t="str">
        <f t="shared" si="8"/>
        <v/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8" x14ac:dyDescent="0.2">
      <c r="A31" s="425"/>
      <c r="B31" s="56" t="s">
        <v>31</v>
      </c>
      <c r="C31" s="266"/>
      <c r="D31" s="267"/>
      <c r="E31" s="267"/>
      <c r="F31" s="7" t="str">
        <f t="shared" si="0"/>
        <v>-</v>
      </c>
      <c r="G31" s="7" t="str">
        <f t="shared" si="1"/>
        <v>-</v>
      </c>
      <c r="H31" s="369">
        <v>3.13</v>
      </c>
      <c r="I31" s="369">
        <v>7.3</v>
      </c>
      <c r="J31" s="9" t="str">
        <f t="shared" si="2"/>
        <v/>
      </c>
      <c r="K31" s="288"/>
      <c r="L31" s="267"/>
      <c r="M31" s="267"/>
      <c r="N31" s="8" t="str">
        <f t="shared" si="3"/>
        <v>-</v>
      </c>
      <c r="O31" s="7" t="str">
        <f t="shared" si="4"/>
        <v>-</v>
      </c>
      <c r="P31" s="369">
        <v>18.309999999999999</v>
      </c>
      <c r="Q31" s="369">
        <v>39.93</v>
      </c>
      <c r="R31" s="10" t="str">
        <f t="shared" si="5"/>
        <v/>
      </c>
      <c r="S31" s="288"/>
      <c r="T31" s="267"/>
      <c r="U31" s="267"/>
      <c r="V31" s="8" t="str">
        <f t="shared" si="6"/>
        <v>-</v>
      </c>
      <c r="W31" s="7" t="str">
        <f t="shared" si="7"/>
        <v>-</v>
      </c>
      <c r="X31" s="369">
        <v>4.18</v>
      </c>
      <c r="Y31" s="369">
        <v>5.34</v>
      </c>
      <c r="Z31" s="10" t="str">
        <f t="shared" si="8"/>
        <v/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ht="13.5" thickBot="1" x14ac:dyDescent="0.25">
      <c r="A32" s="425"/>
      <c r="B32" s="63" t="s">
        <v>32</v>
      </c>
      <c r="C32" s="268"/>
      <c r="D32" s="269"/>
      <c r="E32" s="269"/>
      <c r="F32" s="43" t="str">
        <f t="shared" si="0"/>
        <v>-</v>
      </c>
      <c r="G32" s="43" t="str">
        <f t="shared" si="1"/>
        <v>-</v>
      </c>
      <c r="H32" s="369">
        <v>3.13</v>
      </c>
      <c r="I32" s="369">
        <v>7.3</v>
      </c>
      <c r="J32" s="125" t="str">
        <f t="shared" si="2"/>
        <v/>
      </c>
      <c r="K32" s="289"/>
      <c r="L32" s="269"/>
      <c r="M32" s="269"/>
      <c r="N32" s="42" t="str">
        <f t="shared" si="3"/>
        <v>-</v>
      </c>
      <c r="O32" s="43" t="str">
        <f t="shared" si="4"/>
        <v>-</v>
      </c>
      <c r="P32" s="369">
        <v>18.309999999999999</v>
      </c>
      <c r="Q32" s="369">
        <v>39.93</v>
      </c>
      <c r="R32" s="102" t="str">
        <f t="shared" si="5"/>
        <v/>
      </c>
      <c r="S32" s="289"/>
      <c r="T32" s="269"/>
      <c r="U32" s="269"/>
      <c r="V32" s="42" t="str">
        <f t="shared" si="6"/>
        <v>-</v>
      </c>
      <c r="W32" s="43" t="str">
        <f t="shared" si="7"/>
        <v>-</v>
      </c>
      <c r="X32" s="369">
        <v>4.18</v>
      </c>
      <c r="Y32" s="369">
        <v>5.34</v>
      </c>
      <c r="Z32" s="102" t="str">
        <f t="shared" si="8"/>
        <v/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275">
        <f>SUM(E21:E32)</f>
        <v>0</v>
      </c>
      <c r="F33" s="86" t="str">
        <f t="shared" si="0"/>
        <v>-</v>
      </c>
      <c r="G33" s="86" t="str">
        <f t="shared" si="1"/>
        <v>-</v>
      </c>
      <c r="H33" s="369">
        <v>3.13</v>
      </c>
      <c r="I33" s="369">
        <v>7.3</v>
      </c>
      <c r="J33" s="141" t="str">
        <f t="shared" si="2"/>
        <v/>
      </c>
      <c r="K33" s="290">
        <f>SUM(K21:K32)</f>
        <v>0</v>
      </c>
      <c r="L33" s="275">
        <f>SUM(L21:L32)</f>
        <v>0</v>
      </c>
      <c r="M33" s="275">
        <f>SUM(M21:M32)</f>
        <v>0</v>
      </c>
      <c r="N33" s="142" t="str">
        <f t="shared" si="3"/>
        <v>-</v>
      </c>
      <c r="O33" s="86" t="str">
        <f t="shared" si="4"/>
        <v>-</v>
      </c>
      <c r="P33" s="369">
        <v>18.309999999999999</v>
      </c>
      <c r="Q33" s="369">
        <v>39.93</v>
      </c>
      <c r="R33" s="143" t="str">
        <f t="shared" si="5"/>
        <v/>
      </c>
      <c r="S33" s="290">
        <f>SUM(S21:S32)</f>
        <v>0</v>
      </c>
      <c r="T33" s="275">
        <f>SUM(T21:T32)</f>
        <v>0</v>
      </c>
      <c r="U33" s="275">
        <f>SUM(U21:U32)</f>
        <v>0</v>
      </c>
      <c r="V33" s="142" t="str">
        <f t="shared" si="6"/>
        <v>-</v>
      </c>
      <c r="W33" s="86" t="str">
        <f t="shared" si="7"/>
        <v>-</v>
      </c>
      <c r="X33" s="369">
        <v>4.18</v>
      </c>
      <c r="Y33" s="369">
        <v>5.34</v>
      </c>
      <c r="Z33" s="143" t="str">
        <f t="shared" si="8"/>
        <v/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ht="12.75" customHeight="1" thickTop="1" x14ac:dyDescent="0.2">
      <c r="A34" s="427">
        <v>2007</v>
      </c>
      <c r="B34" s="55" t="s">
        <v>21</v>
      </c>
      <c r="C34" s="272"/>
      <c r="D34" s="273"/>
      <c r="E34" s="273"/>
      <c r="F34" s="13" t="str">
        <f t="shared" si="0"/>
        <v>-</v>
      </c>
      <c r="G34" s="13" t="str">
        <f t="shared" si="1"/>
        <v>-</v>
      </c>
      <c r="H34" s="369">
        <v>3.13</v>
      </c>
      <c r="I34" s="369">
        <v>7.3</v>
      </c>
      <c r="J34" s="30" t="str">
        <f t="shared" si="2"/>
        <v/>
      </c>
      <c r="K34" s="291"/>
      <c r="L34" s="273"/>
      <c r="M34" s="273"/>
      <c r="N34" s="15" t="str">
        <f t="shared" si="3"/>
        <v>-</v>
      </c>
      <c r="O34" s="13" t="str">
        <f t="shared" si="4"/>
        <v>-</v>
      </c>
      <c r="P34" s="369">
        <v>18.309999999999999</v>
      </c>
      <c r="Q34" s="369">
        <v>39.93</v>
      </c>
      <c r="R34" s="14" t="str">
        <f t="shared" si="5"/>
        <v/>
      </c>
      <c r="S34" s="291"/>
      <c r="T34" s="273"/>
      <c r="U34" s="273"/>
      <c r="V34" s="15" t="str">
        <f t="shared" si="6"/>
        <v>-</v>
      </c>
      <c r="W34" s="13" t="str">
        <f t="shared" si="7"/>
        <v>-</v>
      </c>
      <c r="X34" s="369">
        <v>4.18</v>
      </c>
      <c r="Y34" s="369">
        <v>5.34</v>
      </c>
      <c r="Z34" s="14" t="str">
        <f t="shared" si="8"/>
        <v/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x14ac:dyDescent="0.2">
      <c r="A35" s="428"/>
      <c r="B35" s="56" t="s">
        <v>22</v>
      </c>
      <c r="C35" s="266"/>
      <c r="D35" s="267"/>
      <c r="E35" s="267"/>
      <c r="F35" s="7" t="str">
        <f t="shared" si="0"/>
        <v>-</v>
      </c>
      <c r="G35" s="7" t="str">
        <f t="shared" si="1"/>
        <v>-</v>
      </c>
      <c r="H35" s="369">
        <v>3.13</v>
      </c>
      <c r="I35" s="369">
        <v>7.3</v>
      </c>
      <c r="J35" s="9" t="str">
        <f t="shared" si="2"/>
        <v/>
      </c>
      <c r="K35" s="288"/>
      <c r="L35" s="267"/>
      <c r="M35" s="267"/>
      <c r="N35" s="8" t="str">
        <f t="shared" si="3"/>
        <v>-</v>
      </c>
      <c r="O35" s="7" t="str">
        <f t="shared" si="4"/>
        <v>-</v>
      </c>
      <c r="P35" s="369">
        <v>18.309999999999999</v>
      </c>
      <c r="Q35" s="369">
        <v>39.93</v>
      </c>
      <c r="R35" s="10" t="str">
        <f t="shared" si="5"/>
        <v/>
      </c>
      <c r="S35" s="288"/>
      <c r="T35" s="267"/>
      <c r="U35" s="267"/>
      <c r="V35" s="8" t="str">
        <f t="shared" si="6"/>
        <v>-</v>
      </c>
      <c r="W35" s="7" t="str">
        <f t="shared" si="7"/>
        <v>-</v>
      </c>
      <c r="X35" s="369">
        <v>4.18</v>
      </c>
      <c r="Y35" s="369">
        <v>5.34</v>
      </c>
      <c r="Z35" s="10" t="str">
        <f t="shared" si="8"/>
        <v/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2">
      <c r="A36" s="428"/>
      <c r="B36" s="56" t="s">
        <v>23</v>
      </c>
      <c r="C36" s="266"/>
      <c r="D36" s="267"/>
      <c r="E36" s="267"/>
      <c r="F36" s="7" t="str">
        <f t="shared" si="0"/>
        <v>-</v>
      </c>
      <c r="G36" s="7" t="str">
        <f t="shared" si="1"/>
        <v>-</v>
      </c>
      <c r="H36" s="369">
        <v>3.13</v>
      </c>
      <c r="I36" s="369">
        <v>7.3</v>
      </c>
      <c r="J36" s="9" t="str">
        <f t="shared" si="2"/>
        <v/>
      </c>
      <c r="K36" s="288"/>
      <c r="L36" s="267"/>
      <c r="M36" s="267"/>
      <c r="N36" s="8" t="str">
        <f t="shared" si="3"/>
        <v>-</v>
      </c>
      <c r="O36" s="7" t="str">
        <f t="shared" si="4"/>
        <v>-</v>
      </c>
      <c r="P36" s="369">
        <v>18.309999999999999</v>
      </c>
      <c r="Q36" s="369">
        <v>39.93</v>
      </c>
      <c r="R36" s="10" t="str">
        <f t="shared" si="5"/>
        <v/>
      </c>
      <c r="S36" s="288"/>
      <c r="T36" s="267"/>
      <c r="U36" s="267"/>
      <c r="V36" s="8" t="str">
        <f t="shared" si="6"/>
        <v>-</v>
      </c>
      <c r="W36" s="7" t="str">
        <f t="shared" si="7"/>
        <v>-</v>
      </c>
      <c r="X36" s="369">
        <v>4.18</v>
      </c>
      <c r="Y36" s="369">
        <v>5.34</v>
      </c>
      <c r="Z36" s="10" t="str">
        <f t="shared" si="8"/>
        <v/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x14ac:dyDescent="0.2">
      <c r="A37" s="428"/>
      <c r="B37" s="56" t="s">
        <v>24</v>
      </c>
      <c r="C37" s="266"/>
      <c r="D37" s="267"/>
      <c r="E37" s="267"/>
      <c r="F37" s="7" t="str">
        <f t="shared" si="0"/>
        <v>-</v>
      </c>
      <c r="G37" s="7" t="str">
        <f t="shared" si="1"/>
        <v>-</v>
      </c>
      <c r="H37" s="369">
        <v>3.13</v>
      </c>
      <c r="I37" s="369">
        <v>7.3</v>
      </c>
      <c r="J37" s="9" t="str">
        <f t="shared" si="2"/>
        <v/>
      </c>
      <c r="K37" s="288"/>
      <c r="L37" s="267"/>
      <c r="M37" s="267"/>
      <c r="N37" s="8" t="str">
        <f t="shared" si="3"/>
        <v>-</v>
      </c>
      <c r="O37" s="7" t="str">
        <f t="shared" si="4"/>
        <v>-</v>
      </c>
      <c r="P37" s="369">
        <v>18.309999999999999</v>
      </c>
      <c r="Q37" s="369">
        <v>39.93</v>
      </c>
      <c r="R37" s="10" t="str">
        <f t="shared" si="5"/>
        <v/>
      </c>
      <c r="S37" s="288"/>
      <c r="T37" s="267"/>
      <c r="U37" s="267"/>
      <c r="V37" s="8" t="str">
        <f t="shared" si="6"/>
        <v>-</v>
      </c>
      <c r="W37" s="7" t="str">
        <f t="shared" si="7"/>
        <v>-</v>
      </c>
      <c r="X37" s="369">
        <v>4.18</v>
      </c>
      <c r="Y37" s="369">
        <v>5.34</v>
      </c>
      <c r="Z37" s="10" t="str">
        <f t="shared" si="8"/>
        <v/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1:58" x14ac:dyDescent="0.2">
      <c r="A38" s="428"/>
      <c r="B38" s="56" t="s">
        <v>25</v>
      </c>
      <c r="C38" s="266"/>
      <c r="D38" s="267"/>
      <c r="E38" s="267"/>
      <c r="F38" s="7" t="str">
        <f t="shared" si="0"/>
        <v>-</v>
      </c>
      <c r="G38" s="7" t="str">
        <f t="shared" si="1"/>
        <v>-</v>
      </c>
      <c r="H38" s="369">
        <v>3.13</v>
      </c>
      <c r="I38" s="369">
        <v>7.3</v>
      </c>
      <c r="J38" s="9" t="str">
        <f t="shared" si="2"/>
        <v/>
      </c>
      <c r="K38" s="288"/>
      <c r="L38" s="267"/>
      <c r="M38" s="267"/>
      <c r="N38" s="8" t="str">
        <f t="shared" si="3"/>
        <v>-</v>
      </c>
      <c r="O38" s="7" t="str">
        <f t="shared" si="4"/>
        <v>-</v>
      </c>
      <c r="P38" s="369">
        <v>18.309999999999999</v>
      </c>
      <c r="Q38" s="369">
        <v>39.93</v>
      </c>
      <c r="R38" s="10" t="str">
        <f t="shared" si="5"/>
        <v/>
      </c>
      <c r="S38" s="288"/>
      <c r="T38" s="267"/>
      <c r="U38" s="267"/>
      <c r="V38" s="8" t="str">
        <f t="shared" si="6"/>
        <v>-</v>
      </c>
      <c r="W38" s="7" t="str">
        <f t="shared" si="7"/>
        <v>-</v>
      </c>
      <c r="X38" s="369">
        <v>4.18</v>
      </c>
      <c r="Y38" s="369">
        <v>5.34</v>
      </c>
      <c r="Z38" s="10" t="str">
        <f t="shared" si="8"/>
        <v/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spans="1:58" x14ac:dyDescent="0.2">
      <c r="A39" s="428"/>
      <c r="B39" s="56" t="s">
        <v>26</v>
      </c>
      <c r="C39" s="266"/>
      <c r="D39" s="267"/>
      <c r="E39" s="267"/>
      <c r="F39" s="7" t="str">
        <f t="shared" si="0"/>
        <v>-</v>
      </c>
      <c r="G39" s="7" t="str">
        <f t="shared" si="1"/>
        <v>-</v>
      </c>
      <c r="H39" s="369">
        <v>3.13</v>
      </c>
      <c r="I39" s="369">
        <v>7.3</v>
      </c>
      <c r="J39" s="9" t="str">
        <f t="shared" si="2"/>
        <v/>
      </c>
      <c r="K39" s="288"/>
      <c r="L39" s="267"/>
      <c r="M39" s="267"/>
      <c r="N39" s="8" t="str">
        <f t="shared" si="3"/>
        <v>-</v>
      </c>
      <c r="O39" s="7" t="str">
        <f t="shared" si="4"/>
        <v>-</v>
      </c>
      <c r="P39" s="369">
        <v>18.309999999999999</v>
      </c>
      <c r="Q39" s="369">
        <v>39.93</v>
      </c>
      <c r="R39" s="10" t="str">
        <f t="shared" si="5"/>
        <v/>
      </c>
      <c r="S39" s="288"/>
      <c r="T39" s="267"/>
      <c r="U39" s="267"/>
      <c r="V39" s="8" t="str">
        <f t="shared" si="6"/>
        <v>-</v>
      </c>
      <c r="W39" s="7" t="str">
        <f t="shared" si="7"/>
        <v>-</v>
      </c>
      <c r="X39" s="369">
        <v>4.18</v>
      </c>
      <c r="Y39" s="369">
        <v>5.34</v>
      </c>
      <c r="Z39" s="10" t="str">
        <f t="shared" si="8"/>
        <v/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1:58" x14ac:dyDescent="0.2">
      <c r="A40" s="428"/>
      <c r="B40" s="56" t="s">
        <v>27</v>
      </c>
      <c r="C40" s="266"/>
      <c r="D40" s="267"/>
      <c r="E40" s="267"/>
      <c r="F40" s="7" t="str">
        <f t="shared" si="0"/>
        <v>-</v>
      </c>
      <c r="G40" s="7" t="str">
        <f t="shared" si="1"/>
        <v>-</v>
      </c>
      <c r="H40" s="369">
        <v>3.13</v>
      </c>
      <c r="I40" s="369">
        <v>7.3</v>
      </c>
      <c r="J40" s="9" t="str">
        <f t="shared" si="2"/>
        <v/>
      </c>
      <c r="K40" s="288"/>
      <c r="L40" s="267"/>
      <c r="M40" s="267"/>
      <c r="N40" s="8" t="str">
        <f t="shared" si="3"/>
        <v>-</v>
      </c>
      <c r="O40" s="7" t="str">
        <f t="shared" si="4"/>
        <v>-</v>
      </c>
      <c r="P40" s="369">
        <v>18.309999999999999</v>
      </c>
      <c r="Q40" s="369">
        <v>39.93</v>
      </c>
      <c r="R40" s="10" t="str">
        <f t="shared" si="5"/>
        <v/>
      </c>
      <c r="S40" s="288"/>
      <c r="T40" s="267"/>
      <c r="U40" s="267"/>
      <c r="V40" s="8" t="str">
        <f t="shared" si="6"/>
        <v>-</v>
      </c>
      <c r="W40" s="7" t="str">
        <f t="shared" si="7"/>
        <v>-</v>
      </c>
      <c r="X40" s="369">
        <v>4.18</v>
      </c>
      <c r="Y40" s="369">
        <v>5.34</v>
      </c>
      <c r="Z40" s="10" t="str">
        <f t="shared" si="8"/>
        <v/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8" x14ac:dyDescent="0.2">
      <c r="A41" s="428"/>
      <c r="B41" s="56" t="s">
        <v>28</v>
      </c>
      <c r="C41" s="266"/>
      <c r="D41" s="267"/>
      <c r="E41" s="267"/>
      <c r="F41" s="7" t="str">
        <f t="shared" si="0"/>
        <v>-</v>
      </c>
      <c r="G41" s="7" t="str">
        <f t="shared" si="1"/>
        <v>-</v>
      </c>
      <c r="H41" s="369">
        <v>3.13</v>
      </c>
      <c r="I41" s="369">
        <v>7.3</v>
      </c>
      <c r="J41" s="9" t="str">
        <f t="shared" si="2"/>
        <v/>
      </c>
      <c r="K41" s="288"/>
      <c r="L41" s="267"/>
      <c r="M41" s="267"/>
      <c r="N41" s="8" t="str">
        <f t="shared" si="3"/>
        <v>-</v>
      </c>
      <c r="O41" s="7" t="str">
        <f t="shared" si="4"/>
        <v>-</v>
      </c>
      <c r="P41" s="369">
        <v>18.309999999999999</v>
      </c>
      <c r="Q41" s="369">
        <v>39.93</v>
      </c>
      <c r="R41" s="10" t="str">
        <f t="shared" si="5"/>
        <v/>
      </c>
      <c r="S41" s="288"/>
      <c r="T41" s="267"/>
      <c r="U41" s="267"/>
      <c r="V41" s="8" t="str">
        <f t="shared" si="6"/>
        <v>-</v>
      </c>
      <c r="W41" s="7" t="str">
        <f t="shared" si="7"/>
        <v>-</v>
      </c>
      <c r="X41" s="369">
        <v>4.18</v>
      </c>
      <c r="Y41" s="369">
        <v>5.34</v>
      </c>
      <c r="Z41" s="10" t="str">
        <f t="shared" si="8"/>
        <v/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spans="1:58" x14ac:dyDescent="0.2">
      <c r="A42" s="428"/>
      <c r="B42" s="56" t="s">
        <v>29</v>
      </c>
      <c r="C42" s="266"/>
      <c r="D42" s="267"/>
      <c r="E42" s="267"/>
      <c r="F42" s="7" t="str">
        <f t="shared" si="0"/>
        <v>-</v>
      </c>
      <c r="G42" s="7" t="str">
        <f t="shared" si="1"/>
        <v>-</v>
      </c>
      <c r="H42" s="369">
        <v>3.13</v>
      </c>
      <c r="I42" s="369">
        <v>7.3</v>
      </c>
      <c r="J42" s="9" t="str">
        <f t="shared" si="2"/>
        <v/>
      </c>
      <c r="K42" s="288"/>
      <c r="L42" s="267"/>
      <c r="M42" s="267"/>
      <c r="N42" s="8" t="str">
        <f t="shared" si="3"/>
        <v>-</v>
      </c>
      <c r="O42" s="7" t="str">
        <f t="shared" si="4"/>
        <v>-</v>
      </c>
      <c r="P42" s="369">
        <v>18.309999999999999</v>
      </c>
      <c r="Q42" s="369">
        <v>39.93</v>
      </c>
      <c r="R42" s="10" t="str">
        <f t="shared" si="5"/>
        <v/>
      </c>
      <c r="S42" s="288"/>
      <c r="T42" s="267"/>
      <c r="U42" s="267"/>
      <c r="V42" s="8" t="str">
        <f t="shared" si="6"/>
        <v>-</v>
      </c>
      <c r="W42" s="7" t="str">
        <f t="shared" si="7"/>
        <v>-</v>
      </c>
      <c r="X42" s="369">
        <v>4.18</v>
      </c>
      <c r="Y42" s="369">
        <v>5.34</v>
      </c>
      <c r="Z42" s="10" t="str">
        <f t="shared" si="8"/>
        <v/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8" x14ac:dyDescent="0.2">
      <c r="A43" s="428"/>
      <c r="B43" s="56" t="s">
        <v>30</v>
      </c>
      <c r="C43" s="266"/>
      <c r="D43" s="267"/>
      <c r="E43" s="267"/>
      <c r="F43" s="7" t="str">
        <f t="shared" si="0"/>
        <v>-</v>
      </c>
      <c r="G43" s="7" t="str">
        <f t="shared" si="1"/>
        <v>-</v>
      </c>
      <c r="H43" s="369">
        <v>3.13</v>
      </c>
      <c r="I43" s="369">
        <v>7.3</v>
      </c>
      <c r="J43" s="9" t="str">
        <f t="shared" si="2"/>
        <v/>
      </c>
      <c r="K43" s="288"/>
      <c r="L43" s="267"/>
      <c r="M43" s="267"/>
      <c r="N43" s="8" t="str">
        <f t="shared" si="3"/>
        <v>-</v>
      </c>
      <c r="O43" s="7" t="str">
        <f t="shared" si="4"/>
        <v>-</v>
      </c>
      <c r="P43" s="369">
        <v>18.309999999999999</v>
      </c>
      <c r="Q43" s="369">
        <v>39.93</v>
      </c>
      <c r="R43" s="10" t="str">
        <f t="shared" si="5"/>
        <v/>
      </c>
      <c r="S43" s="288"/>
      <c r="T43" s="267"/>
      <c r="U43" s="267"/>
      <c r="V43" s="8" t="str">
        <f t="shared" si="6"/>
        <v>-</v>
      </c>
      <c r="W43" s="7" t="str">
        <f t="shared" si="7"/>
        <v>-</v>
      </c>
      <c r="X43" s="369">
        <v>4.18</v>
      </c>
      <c r="Y43" s="369">
        <v>5.34</v>
      </c>
      <c r="Z43" s="10" t="str">
        <f t="shared" si="8"/>
        <v/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1:58" x14ac:dyDescent="0.2">
      <c r="A44" s="428"/>
      <c r="B44" s="56" t="s">
        <v>31</v>
      </c>
      <c r="C44" s="266"/>
      <c r="D44" s="267"/>
      <c r="E44" s="267"/>
      <c r="F44" s="7" t="str">
        <f t="shared" si="0"/>
        <v>-</v>
      </c>
      <c r="G44" s="7" t="str">
        <f t="shared" si="1"/>
        <v>-</v>
      </c>
      <c r="H44" s="369">
        <v>3.13</v>
      </c>
      <c r="I44" s="369">
        <v>7.3</v>
      </c>
      <c r="J44" s="9" t="str">
        <f t="shared" si="2"/>
        <v/>
      </c>
      <c r="K44" s="288"/>
      <c r="L44" s="267"/>
      <c r="M44" s="267"/>
      <c r="N44" s="8" t="str">
        <f t="shared" si="3"/>
        <v>-</v>
      </c>
      <c r="O44" s="7" t="str">
        <f t="shared" si="4"/>
        <v>-</v>
      </c>
      <c r="P44" s="369">
        <v>18.309999999999999</v>
      </c>
      <c r="Q44" s="369">
        <v>39.93</v>
      </c>
      <c r="R44" s="10" t="str">
        <f t="shared" si="5"/>
        <v/>
      </c>
      <c r="S44" s="288"/>
      <c r="T44" s="267"/>
      <c r="U44" s="267"/>
      <c r="V44" s="8" t="str">
        <f t="shared" si="6"/>
        <v>-</v>
      </c>
      <c r="W44" s="7" t="str">
        <f t="shared" si="7"/>
        <v>-</v>
      </c>
      <c r="X44" s="369">
        <v>4.18</v>
      </c>
      <c r="Y44" s="369">
        <v>5.34</v>
      </c>
      <c r="Z44" s="10" t="str">
        <f t="shared" si="8"/>
        <v/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8" ht="13.5" thickBot="1" x14ac:dyDescent="0.25">
      <c r="A45" s="429"/>
      <c r="B45" s="57" t="s">
        <v>32</v>
      </c>
      <c r="C45" s="339"/>
      <c r="D45" s="340"/>
      <c r="E45" s="340"/>
      <c r="F45" s="81" t="str">
        <f t="shared" si="0"/>
        <v>-</v>
      </c>
      <c r="G45" s="81" t="str">
        <f t="shared" si="1"/>
        <v>-</v>
      </c>
      <c r="H45" s="369">
        <v>3.13</v>
      </c>
      <c r="I45" s="369">
        <v>7.3</v>
      </c>
      <c r="J45" s="134" t="str">
        <f>IF(C45=0,"",(((G45*0.001)+2.58*(SQRT(G45*0.001/C45))))*1000)</f>
        <v/>
      </c>
      <c r="K45" s="341"/>
      <c r="L45" s="340"/>
      <c r="M45" s="340"/>
      <c r="N45" s="31" t="str">
        <f t="shared" si="3"/>
        <v>-</v>
      </c>
      <c r="O45" s="81" t="str">
        <f t="shared" si="4"/>
        <v>-</v>
      </c>
      <c r="P45" s="369">
        <v>18.309999999999999</v>
      </c>
      <c r="Q45" s="369">
        <v>39.93</v>
      </c>
      <c r="R45" s="135" t="str">
        <f t="shared" si="5"/>
        <v/>
      </c>
      <c r="S45" s="341"/>
      <c r="T45" s="340"/>
      <c r="U45" s="340"/>
      <c r="V45" s="31" t="str">
        <f t="shared" si="6"/>
        <v>-</v>
      </c>
      <c r="W45" s="81" t="str">
        <f t="shared" si="7"/>
        <v>-</v>
      </c>
      <c r="X45" s="369">
        <v>4.18</v>
      </c>
      <c r="Y45" s="369">
        <v>5.34</v>
      </c>
      <c r="Z45" s="135" t="str">
        <f t="shared" si="8"/>
        <v/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spans="1:58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283">
        <f>SUM(E34:E45)</f>
        <v>0</v>
      </c>
      <c r="F46" s="128" t="str">
        <f t="shared" si="0"/>
        <v>-</v>
      </c>
      <c r="G46" s="128" t="str">
        <f t="shared" si="1"/>
        <v>-</v>
      </c>
      <c r="H46" s="369">
        <v>3.13</v>
      </c>
      <c r="I46" s="369">
        <v>7.3</v>
      </c>
      <c r="J46" s="129" t="str">
        <f>IF(C46=0,"",(((G46*0.001)+2.58*(SQRT(G46*0.001/C46))))*1000)</f>
        <v/>
      </c>
      <c r="K46" s="295">
        <f>SUM(K34:K45)</f>
        <v>0</v>
      </c>
      <c r="L46" s="283">
        <f>SUM(L34:L45)</f>
        <v>0</v>
      </c>
      <c r="M46" s="283">
        <f>SUM(M34:M45)</f>
        <v>0</v>
      </c>
      <c r="N46" s="130" t="str">
        <f t="shared" si="3"/>
        <v>-</v>
      </c>
      <c r="O46" s="128" t="str">
        <f t="shared" si="4"/>
        <v>-</v>
      </c>
      <c r="P46" s="369">
        <v>18.309999999999999</v>
      </c>
      <c r="Q46" s="369">
        <v>39.93</v>
      </c>
      <c r="R46" s="131" t="str">
        <f t="shared" si="5"/>
        <v/>
      </c>
      <c r="S46" s="295">
        <f>SUM(S34:S45)</f>
        <v>0</v>
      </c>
      <c r="T46" s="283">
        <f>SUM(T34:T45)</f>
        <v>0</v>
      </c>
      <c r="U46" s="283">
        <f>SUM(U34:U45)</f>
        <v>0</v>
      </c>
      <c r="V46" s="130" t="str">
        <f t="shared" si="6"/>
        <v>-</v>
      </c>
      <c r="W46" s="128" t="str">
        <f t="shared" si="7"/>
        <v>-</v>
      </c>
      <c r="X46" s="369">
        <v>4.18</v>
      </c>
      <c r="Y46" s="369">
        <v>5.34</v>
      </c>
      <c r="Z46" s="131" t="str">
        <f t="shared" si="8"/>
        <v/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spans="1:58" ht="12.75" customHeight="1" thickTop="1" x14ac:dyDescent="0.2">
      <c r="A47" s="427">
        <v>2008</v>
      </c>
      <c r="B47" s="75" t="s">
        <v>21</v>
      </c>
      <c r="C47" s="264"/>
      <c r="D47" s="265"/>
      <c r="E47" s="265"/>
      <c r="F47" s="77" t="str">
        <f t="shared" si="0"/>
        <v>-</v>
      </c>
      <c r="G47" s="77" t="str">
        <f t="shared" si="1"/>
        <v>-</v>
      </c>
      <c r="H47" s="369">
        <v>3.13</v>
      </c>
      <c r="I47" s="369">
        <v>7.3</v>
      </c>
      <c r="J47" s="132" t="str">
        <f t="shared" ref="J47:J57" si="9">IF(C47=0,"",(((G47*0.001)+2.58*(SQRT(G47*0.001/C47))))*1000)</f>
        <v/>
      </c>
      <c r="K47" s="287"/>
      <c r="L47" s="265"/>
      <c r="M47" s="265"/>
      <c r="N47" s="76" t="str">
        <f t="shared" si="3"/>
        <v>-</v>
      </c>
      <c r="O47" s="77" t="str">
        <f t="shared" si="4"/>
        <v>-</v>
      </c>
      <c r="P47" s="369">
        <v>18.309999999999999</v>
      </c>
      <c r="Q47" s="369">
        <v>39.93</v>
      </c>
      <c r="R47" s="133" t="str">
        <f t="shared" si="5"/>
        <v/>
      </c>
      <c r="S47" s="287"/>
      <c r="T47" s="265"/>
      <c r="U47" s="265"/>
      <c r="V47" s="76" t="str">
        <f t="shared" si="6"/>
        <v>-</v>
      </c>
      <c r="W47" s="77" t="str">
        <f t="shared" si="7"/>
        <v>-</v>
      </c>
      <c r="X47" s="369">
        <v>4.18</v>
      </c>
      <c r="Y47" s="369">
        <v>5.34</v>
      </c>
      <c r="Z47" s="133" t="str">
        <f t="shared" si="8"/>
        <v/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 spans="1:58" x14ac:dyDescent="0.2">
      <c r="A48" s="428"/>
      <c r="B48" s="56" t="s">
        <v>22</v>
      </c>
      <c r="C48" s="266"/>
      <c r="D48" s="267"/>
      <c r="E48" s="267"/>
      <c r="F48" s="7" t="str">
        <f t="shared" si="0"/>
        <v>-</v>
      </c>
      <c r="G48" s="7" t="str">
        <f t="shared" si="1"/>
        <v>-</v>
      </c>
      <c r="H48" s="369">
        <v>3.13</v>
      </c>
      <c r="I48" s="369">
        <v>7.3</v>
      </c>
      <c r="J48" s="9" t="str">
        <f t="shared" si="9"/>
        <v/>
      </c>
      <c r="K48" s="288"/>
      <c r="L48" s="267"/>
      <c r="M48" s="267"/>
      <c r="N48" s="8" t="str">
        <f t="shared" si="3"/>
        <v>-</v>
      </c>
      <c r="O48" s="7" t="str">
        <f t="shared" si="4"/>
        <v>-</v>
      </c>
      <c r="P48" s="369">
        <v>18.309999999999999</v>
      </c>
      <c r="Q48" s="369">
        <v>39.93</v>
      </c>
      <c r="R48" s="10" t="str">
        <f t="shared" si="5"/>
        <v/>
      </c>
      <c r="S48" s="288"/>
      <c r="T48" s="267"/>
      <c r="U48" s="267"/>
      <c r="V48" s="8" t="str">
        <f t="shared" si="6"/>
        <v>-</v>
      </c>
      <c r="W48" s="7" t="str">
        <f t="shared" si="7"/>
        <v>-</v>
      </c>
      <c r="X48" s="369">
        <v>4.18</v>
      </c>
      <c r="Y48" s="369">
        <v>5.34</v>
      </c>
      <c r="Z48" s="10" t="str">
        <f t="shared" si="8"/>
        <v/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spans="1:58" x14ac:dyDescent="0.2">
      <c r="A49" s="428"/>
      <c r="B49" s="56" t="s">
        <v>23</v>
      </c>
      <c r="C49" s="266"/>
      <c r="D49" s="267"/>
      <c r="E49" s="267"/>
      <c r="F49" s="7" t="str">
        <f t="shared" si="0"/>
        <v>-</v>
      </c>
      <c r="G49" s="7" t="str">
        <f t="shared" si="1"/>
        <v>-</v>
      </c>
      <c r="H49" s="369">
        <v>3.13</v>
      </c>
      <c r="I49" s="369">
        <v>7.3</v>
      </c>
      <c r="J49" s="9" t="str">
        <f t="shared" si="9"/>
        <v/>
      </c>
      <c r="K49" s="288"/>
      <c r="L49" s="267"/>
      <c r="M49" s="267"/>
      <c r="N49" s="8" t="str">
        <f t="shared" si="3"/>
        <v>-</v>
      </c>
      <c r="O49" s="7" t="str">
        <f t="shared" si="4"/>
        <v>-</v>
      </c>
      <c r="P49" s="369">
        <v>18.309999999999999</v>
      </c>
      <c r="Q49" s="369">
        <v>39.93</v>
      </c>
      <c r="R49" s="10" t="str">
        <f t="shared" si="5"/>
        <v/>
      </c>
      <c r="S49" s="288"/>
      <c r="T49" s="267"/>
      <c r="U49" s="267"/>
      <c r="V49" s="8" t="str">
        <f t="shared" si="6"/>
        <v>-</v>
      </c>
      <c r="W49" s="7" t="str">
        <f t="shared" si="7"/>
        <v>-</v>
      </c>
      <c r="X49" s="369">
        <v>4.18</v>
      </c>
      <c r="Y49" s="369">
        <v>5.34</v>
      </c>
      <c r="Z49" s="10" t="str">
        <f t="shared" si="8"/>
        <v/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spans="1:58" x14ac:dyDescent="0.2">
      <c r="A50" s="428"/>
      <c r="B50" s="56" t="s">
        <v>24</v>
      </c>
      <c r="C50" s="266"/>
      <c r="D50" s="267"/>
      <c r="E50" s="267"/>
      <c r="F50" s="7" t="str">
        <f t="shared" si="0"/>
        <v>-</v>
      </c>
      <c r="G50" s="7" t="str">
        <f t="shared" si="1"/>
        <v>-</v>
      </c>
      <c r="H50" s="369">
        <v>3.13</v>
      </c>
      <c r="I50" s="369">
        <v>7.3</v>
      </c>
      <c r="J50" s="9" t="str">
        <f t="shared" si="9"/>
        <v/>
      </c>
      <c r="K50" s="288"/>
      <c r="L50" s="267"/>
      <c r="M50" s="267"/>
      <c r="N50" s="8" t="str">
        <f t="shared" si="3"/>
        <v>-</v>
      </c>
      <c r="O50" s="7" t="str">
        <f t="shared" si="4"/>
        <v>-</v>
      </c>
      <c r="P50" s="369">
        <v>18.309999999999999</v>
      </c>
      <c r="Q50" s="369">
        <v>39.93</v>
      </c>
      <c r="R50" s="10" t="str">
        <f t="shared" si="5"/>
        <v/>
      </c>
      <c r="S50" s="288"/>
      <c r="T50" s="267"/>
      <c r="U50" s="267"/>
      <c r="V50" s="8" t="str">
        <f t="shared" si="6"/>
        <v>-</v>
      </c>
      <c r="W50" s="7" t="str">
        <f t="shared" si="7"/>
        <v>-</v>
      </c>
      <c r="X50" s="369">
        <v>4.18</v>
      </c>
      <c r="Y50" s="369">
        <v>5.34</v>
      </c>
      <c r="Z50" s="10" t="str">
        <f t="shared" si="8"/>
        <v/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 spans="1:58" x14ac:dyDescent="0.2">
      <c r="A51" s="428"/>
      <c r="B51" s="56" t="s">
        <v>25</v>
      </c>
      <c r="C51" s="266"/>
      <c r="D51" s="267"/>
      <c r="E51" s="267"/>
      <c r="F51" s="7" t="str">
        <f t="shared" si="0"/>
        <v>-</v>
      </c>
      <c r="G51" s="7" t="str">
        <f t="shared" si="1"/>
        <v>-</v>
      </c>
      <c r="H51" s="369">
        <v>3.13</v>
      </c>
      <c r="I51" s="369">
        <v>7.3</v>
      </c>
      <c r="J51" s="9" t="str">
        <f t="shared" si="9"/>
        <v/>
      </c>
      <c r="K51" s="288"/>
      <c r="L51" s="267"/>
      <c r="M51" s="267"/>
      <c r="N51" s="8" t="str">
        <f t="shared" si="3"/>
        <v>-</v>
      </c>
      <c r="O51" s="7" t="str">
        <f t="shared" si="4"/>
        <v>-</v>
      </c>
      <c r="P51" s="369">
        <v>18.309999999999999</v>
      </c>
      <c r="Q51" s="369">
        <v>39.93</v>
      </c>
      <c r="R51" s="10" t="str">
        <f t="shared" si="5"/>
        <v/>
      </c>
      <c r="S51" s="288"/>
      <c r="T51" s="267"/>
      <c r="U51" s="267"/>
      <c r="V51" s="8" t="str">
        <f t="shared" si="6"/>
        <v>-</v>
      </c>
      <c r="W51" s="7" t="str">
        <f t="shared" si="7"/>
        <v>-</v>
      </c>
      <c r="X51" s="369">
        <v>4.18</v>
      </c>
      <c r="Y51" s="369">
        <v>5.34</v>
      </c>
      <c r="Z51" s="10" t="str">
        <f t="shared" si="8"/>
        <v/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 spans="1:58" x14ac:dyDescent="0.2">
      <c r="A52" s="428"/>
      <c r="B52" s="56" t="s">
        <v>26</v>
      </c>
      <c r="C52" s="266"/>
      <c r="D52" s="267"/>
      <c r="E52" s="267"/>
      <c r="F52" s="7" t="str">
        <f t="shared" si="0"/>
        <v>-</v>
      </c>
      <c r="G52" s="7" t="str">
        <f t="shared" si="1"/>
        <v>-</v>
      </c>
      <c r="H52" s="369">
        <v>3.13</v>
      </c>
      <c r="I52" s="369">
        <v>7.3</v>
      </c>
      <c r="J52" s="9" t="str">
        <f t="shared" si="9"/>
        <v/>
      </c>
      <c r="K52" s="288"/>
      <c r="L52" s="267"/>
      <c r="M52" s="267"/>
      <c r="N52" s="8" t="str">
        <f t="shared" si="3"/>
        <v>-</v>
      </c>
      <c r="O52" s="7" t="str">
        <f t="shared" si="4"/>
        <v>-</v>
      </c>
      <c r="P52" s="369">
        <v>18.309999999999999</v>
      </c>
      <c r="Q52" s="369">
        <v>39.93</v>
      </c>
      <c r="R52" s="10" t="str">
        <f t="shared" si="5"/>
        <v/>
      </c>
      <c r="S52" s="288"/>
      <c r="T52" s="267"/>
      <c r="U52" s="267"/>
      <c r="V52" s="8" t="str">
        <f t="shared" si="6"/>
        <v>-</v>
      </c>
      <c r="W52" s="7" t="str">
        <f t="shared" si="7"/>
        <v>-</v>
      </c>
      <c r="X52" s="369">
        <v>4.18</v>
      </c>
      <c r="Y52" s="369">
        <v>5.34</v>
      </c>
      <c r="Z52" s="10" t="str">
        <f t="shared" si="8"/>
        <v/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 spans="1:58" x14ac:dyDescent="0.2">
      <c r="A53" s="428"/>
      <c r="B53" s="56" t="s">
        <v>27</v>
      </c>
      <c r="C53" s="266"/>
      <c r="D53" s="267"/>
      <c r="E53" s="267"/>
      <c r="F53" s="7" t="str">
        <f t="shared" si="0"/>
        <v>-</v>
      </c>
      <c r="G53" s="7" t="str">
        <f t="shared" si="1"/>
        <v>-</v>
      </c>
      <c r="H53" s="369">
        <v>3.13</v>
      </c>
      <c r="I53" s="369">
        <v>7.3</v>
      </c>
      <c r="J53" s="9" t="str">
        <f t="shared" si="9"/>
        <v/>
      </c>
      <c r="K53" s="288"/>
      <c r="L53" s="267"/>
      <c r="M53" s="267"/>
      <c r="N53" s="8" t="str">
        <f t="shared" si="3"/>
        <v>-</v>
      </c>
      <c r="O53" s="7" t="str">
        <f t="shared" si="4"/>
        <v>-</v>
      </c>
      <c r="P53" s="369">
        <v>18.309999999999999</v>
      </c>
      <c r="Q53" s="369">
        <v>39.93</v>
      </c>
      <c r="R53" s="10" t="str">
        <f t="shared" si="5"/>
        <v/>
      </c>
      <c r="S53" s="288"/>
      <c r="T53" s="267"/>
      <c r="U53" s="267"/>
      <c r="V53" s="8" t="str">
        <f t="shared" si="6"/>
        <v>-</v>
      </c>
      <c r="W53" s="7" t="str">
        <f t="shared" si="7"/>
        <v>-</v>
      </c>
      <c r="X53" s="369">
        <v>4.18</v>
      </c>
      <c r="Y53" s="369">
        <v>5.34</v>
      </c>
      <c r="Z53" s="10" t="str">
        <f t="shared" si="8"/>
        <v/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spans="1:58" x14ac:dyDescent="0.2">
      <c r="A54" s="428"/>
      <c r="B54" s="56" t="s">
        <v>28</v>
      </c>
      <c r="C54" s="266"/>
      <c r="D54" s="267"/>
      <c r="E54" s="267"/>
      <c r="F54" s="7" t="str">
        <f t="shared" si="0"/>
        <v>-</v>
      </c>
      <c r="G54" s="7" t="str">
        <f t="shared" si="1"/>
        <v>-</v>
      </c>
      <c r="H54" s="369">
        <v>3.13</v>
      </c>
      <c r="I54" s="369">
        <v>7.3</v>
      </c>
      <c r="J54" s="9" t="str">
        <f t="shared" si="9"/>
        <v/>
      </c>
      <c r="K54" s="288"/>
      <c r="L54" s="267"/>
      <c r="M54" s="267"/>
      <c r="N54" s="8" t="str">
        <f t="shared" si="3"/>
        <v>-</v>
      </c>
      <c r="O54" s="7" t="str">
        <f t="shared" si="4"/>
        <v>-</v>
      </c>
      <c r="P54" s="369">
        <v>18.309999999999999</v>
      </c>
      <c r="Q54" s="369">
        <v>39.93</v>
      </c>
      <c r="R54" s="10" t="str">
        <f t="shared" si="5"/>
        <v/>
      </c>
      <c r="S54" s="288"/>
      <c r="T54" s="267"/>
      <c r="U54" s="267"/>
      <c r="V54" s="8" t="str">
        <f t="shared" si="6"/>
        <v>-</v>
      </c>
      <c r="W54" s="7" t="str">
        <f t="shared" si="7"/>
        <v>-</v>
      </c>
      <c r="X54" s="369">
        <v>4.18</v>
      </c>
      <c r="Y54" s="369">
        <v>5.34</v>
      </c>
      <c r="Z54" s="10" t="str">
        <f t="shared" si="8"/>
        <v/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 spans="1:58" x14ac:dyDescent="0.2">
      <c r="A55" s="428"/>
      <c r="B55" s="56" t="s">
        <v>29</v>
      </c>
      <c r="C55" s="266"/>
      <c r="D55" s="267"/>
      <c r="E55" s="267"/>
      <c r="F55" s="7" t="str">
        <f t="shared" si="0"/>
        <v>-</v>
      </c>
      <c r="G55" s="7" t="str">
        <f t="shared" si="1"/>
        <v>-</v>
      </c>
      <c r="H55" s="369">
        <v>3.13</v>
      </c>
      <c r="I55" s="369">
        <v>7.3</v>
      </c>
      <c r="J55" s="9" t="str">
        <f t="shared" si="9"/>
        <v/>
      </c>
      <c r="K55" s="288"/>
      <c r="L55" s="267"/>
      <c r="M55" s="267"/>
      <c r="N55" s="8" t="str">
        <f t="shared" si="3"/>
        <v>-</v>
      </c>
      <c r="O55" s="7" t="str">
        <f t="shared" si="4"/>
        <v>-</v>
      </c>
      <c r="P55" s="369">
        <v>18.309999999999999</v>
      </c>
      <c r="Q55" s="369">
        <v>39.93</v>
      </c>
      <c r="R55" s="10" t="str">
        <f t="shared" si="5"/>
        <v/>
      </c>
      <c r="S55" s="288"/>
      <c r="T55" s="267"/>
      <c r="U55" s="267"/>
      <c r="V55" s="8" t="str">
        <f t="shared" si="6"/>
        <v>-</v>
      </c>
      <c r="W55" s="7" t="str">
        <f t="shared" si="7"/>
        <v>-</v>
      </c>
      <c r="X55" s="369">
        <v>4.18</v>
      </c>
      <c r="Y55" s="369">
        <v>5.34</v>
      </c>
      <c r="Z55" s="10" t="str">
        <f t="shared" si="8"/>
        <v/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 spans="1:58" x14ac:dyDescent="0.2">
      <c r="A56" s="428"/>
      <c r="B56" s="56" t="s">
        <v>30</v>
      </c>
      <c r="C56" s="266"/>
      <c r="D56" s="267"/>
      <c r="E56" s="267"/>
      <c r="F56" s="7" t="str">
        <f t="shared" si="0"/>
        <v>-</v>
      </c>
      <c r="G56" s="7" t="str">
        <f t="shared" si="1"/>
        <v>-</v>
      </c>
      <c r="H56" s="369">
        <v>3.13</v>
      </c>
      <c r="I56" s="369">
        <v>7.3</v>
      </c>
      <c r="J56" s="9" t="str">
        <f t="shared" si="9"/>
        <v/>
      </c>
      <c r="K56" s="288"/>
      <c r="L56" s="267"/>
      <c r="M56" s="267"/>
      <c r="N56" s="8" t="str">
        <f t="shared" si="3"/>
        <v>-</v>
      </c>
      <c r="O56" s="7" t="str">
        <f t="shared" si="4"/>
        <v>-</v>
      </c>
      <c r="P56" s="369">
        <v>18.309999999999999</v>
      </c>
      <c r="Q56" s="369">
        <v>39.93</v>
      </c>
      <c r="R56" s="10" t="str">
        <f t="shared" si="5"/>
        <v/>
      </c>
      <c r="S56" s="288"/>
      <c r="T56" s="267"/>
      <c r="U56" s="267"/>
      <c r="V56" s="8" t="str">
        <f t="shared" si="6"/>
        <v>-</v>
      </c>
      <c r="W56" s="7" t="str">
        <f t="shared" si="7"/>
        <v>-</v>
      </c>
      <c r="X56" s="369">
        <v>4.18</v>
      </c>
      <c r="Y56" s="369">
        <v>5.34</v>
      </c>
      <c r="Z56" s="10" t="str">
        <f t="shared" si="8"/>
        <v/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 spans="1:58" x14ac:dyDescent="0.2">
      <c r="A57" s="428"/>
      <c r="B57" s="56" t="s">
        <v>31</v>
      </c>
      <c r="C57" s="266"/>
      <c r="D57" s="267"/>
      <c r="E57" s="267"/>
      <c r="F57" s="7" t="str">
        <f t="shared" si="0"/>
        <v>-</v>
      </c>
      <c r="G57" s="7" t="str">
        <f t="shared" si="1"/>
        <v>-</v>
      </c>
      <c r="H57" s="369">
        <v>3.13</v>
      </c>
      <c r="I57" s="369">
        <v>7.3</v>
      </c>
      <c r="J57" s="9" t="str">
        <f t="shared" si="9"/>
        <v/>
      </c>
      <c r="K57" s="288"/>
      <c r="L57" s="267"/>
      <c r="M57" s="267"/>
      <c r="N57" s="8" t="str">
        <f t="shared" si="3"/>
        <v>-</v>
      </c>
      <c r="O57" s="7" t="str">
        <f t="shared" si="4"/>
        <v>-</v>
      </c>
      <c r="P57" s="369">
        <v>18.309999999999999</v>
      </c>
      <c r="Q57" s="369">
        <v>39.93</v>
      </c>
      <c r="R57" s="10" t="str">
        <f t="shared" si="5"/>
        <v/>
      </c>
      <c r="S57" s="288"/>
      <c r="T57" s="267"/>
      <c r="U57" s="267"/>
      <c r="V57" s="8" t="str">
        <f t="shared" si="6"/>
        <v>-</v>
      </c>
      <c r="W57" s="7" t="str">
        <f t="shared" si="7"/>
        <v>-</v>
      </c>
      <c r="X57" s="369">
        <v>4.18</v>
      </c>
      <c r="Y57" s="369">
        <v>5.34</v>
      </c>
      <c r="Z57" s="10" t="str">
        <f t="shared" si="8"/>
        <v/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spans="1:58" ht="13.5" thickBot="1" x14ac:dyDescent="0.25">
      <c r="A58" s="429"/>
      <c r="B58" s="57" t="s">
        <v>32</v>
      </c>
      <c r="C58" s="339"/>
      <c r="D58" s="340"/>
      <c r="E58" s="340"/>
      <c r="F58" s="81" t="str">
        <f t="shared" si="0"/>
        <v>-</v>
      </c>
      <c r="G58" s="81" t="str">
        <f t="shared" si="1"/>
        <v>-</v>
      </c>
      <c r="H58" s="369">
        <v>3.13</v>
      </c>
      <c r="I58" s="369">
        <v>7.3</v>
      </c>
      <c r="J58" s="134" t="str">
        <f>IF(C58=0,"",(((G58*0.001)+2.58*(SQRT(G58*0.001/C58))))*1000)</f>
        <v/>
      </c>
      <c r="K58" s="341"/>
      <c r="L58" s="340"/>
      <c r="M58" s="340"/>
      <c r="N58" s="31" t="str">
        <f t="shared" si="3"/>
        <v>-</v>
      </c>
      <c r="O58" s="81" t="str">
        <f t="shared" si="4"/>
        <v>-</v>
      </c>
      <c r="P58" s="369">
        <v>18.309999999999999</v>
      </c>
      <c r="Q58" s="369">
        <v>39.93</v>
      </c>
      <c r="R58" s="135" t="str">
        <f t="shared" si="5"/>
        <v/>
      </c>
      <c r="S58" s="341"/>
      <c r="T58" s="340"/>
      <c r="U58" s="340"/>
      <c r="V58" s="31" t="str">
        <f t="shared" si="6"/>
        <v>-</v>
      </c>
      <c r="W58" s="81" t="str">
        <f t="shared" si="7"/>
        <v>-</v>
      </c>
      <c r="X58" s="369">
        <v>4.18</v>
      </c>
      <c r="Y58" s="369">
        <v>5.34</v>
      </c>
      <c r="Z58" s="135" t="str">
        <f t="shared" si="8"/>
        <v/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spans="1:58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283">
        <f>SUM(E47:E58)</f>
        <v>0</v>
      </c>
      <c r="F59" s="128" t="str">
        <f t="shared" si="0"/>
        <v>-</v>
      </c>
      <c r="G59" s="128" t="str">
        <f t="shared" si="1"/>
        <v>-</v>
      </c>
      <c r="H59" s="369">
        <v>3.13</v>
      </c>
      <c r="I59" s="369">
        <v>7.3</v>
      </c>
      <c r="J59" s="129" t="str">
        <f>IF(C59=0,"",(((G59*0.001)+2.58*(SQRT(G59*0.001/C59))))*1000)</f>
        <v/>
      </c>
      <c r="K59" s="295">
        <f>SUM(K47:K58)</f>
        <v>0</v>
      </c>
      <c r="L59" s="283">
        <f>SUM(L47:L58)</f>
        <v>0</v>
      </c>
      <c r="M59" s="283">
        <f>SUM(M47:M58)</f>
        <v>0</v>
      </c>
      <c r="N59" s="130" t="str">
        <f t="shared" si="3"/>
        <v>-</v>
      </c>
      <c r="O59" s="128" t="str">
        <f t="shared" si="4"/>
        <v>-</v>
      </c>
      <c r="P59" s="369">
        <v>18.309999999999999</v>
      </c>
      <c r="Q59" s="369">
        <v>39.93</v>
      </c>
      <c r="R59" s="131" t="str">
        <f t="shared" si="5"/>
        <v/>
      </c>
      <c r="S59" s="295">
        <f>SUM(S47:S58)</f>
        <v>0</v>
      </c>
      <c r="T59" s="283">
        <f>SUM(T47:T58)</f>
        <v>0</v>
      </c>
      <c r="U59" s="283">
        <f>SUM(U47:U58)</f>
        <v>0</v>
      </c>
      <c r="V59" s="130" t="str">
        <f t="shared" si="6"/>
        <v>-</v>
      </c>
      <c r="W59" s="128" t="str">
        <f t="shared" si="7"/>
        <v>-</v>
      </c>
      <c r="X59" s="369">
        <v>4.18</v>
      </c>
      <c r="Y59" s="369">
        <v>5.34</v>
      </c>
      <c r="Z59" s="131" t="str">
        <f>IF(S59=0,"",(((W59*0.001)+2.58*(SQRT(W59*0.001/S59))))*1000)</f>
        <v/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1:58" ht="12.75" customHeight="1" thickTop="1" x14ac:dyDescent="0.2">
      <c r="A60" s="427">
        <v>2009</v>
      </c>
      <c r="B60" s="75" t="s">
        <v>21</v>
      </c>
      <c r="C60" s="264"/>
      <c r="D60" s="265"/>
      <c r="E60" s="265"/>
      <c r="F60" s="77" t="str">
        <f t="shared" si="0"/>
        <v>-</v>
      </c>
      <c r="G60" s="77" t="str">
        <f t="shared" si="1"/>
        <v>-</v>
      </c>
      <c r="H60" s="369">
        <v>3.13</v>
      </c>
      <c r="I60" s="369">
        <v>7.3</v>
      </c>
      <c r="J60" s="132" t="str">
        <f>IF(C60=0,"",(((G60*0.001)+2.58*(SQRT(G60*0.001/C60))))*1000)</f>
        <v/>
      </c>
      <c r="K60" s="287"/>
      <c r="L60" s="265"/>
      <c r="M60" s="265"/>
      <c r="N60" s="76" t="str">
        <f t="shared" si="3"/>
        <v>-</v>
      </c>
      <c r="O60" s="77" t="str">
        <f t="shared" si="4"/>
        <v>-</v>
      </c>
      <c r="P60" s="369">
        <v>18.309999999999999</v>
      </c>
      <c r="Q60" s="369">
        <v>39.93</v>
      </c>
      <c r="R60" s="133" t="str">
        <f>IF(K60=0,"",(((O60*0.001)+2.58*(SQRT(O60*0.001/K60))))*1000)</f>
        <v/>
      </c>
      <c r="S60" s="287"/>
      <c r="T60" s="265"/>
      <c r="U60" s="265"/>
      <c r="V60" s="76" t="str">
        <f t="shared" si="6"/>
        <v>-</v>
      </c>
      <c r="W60" s="77" t="str">
        <f t="shared" si="7"/>
        <v>-</v>
      </c>
      <c r="X60" s="369">
        <v>4.18</v>
      </c>
      <c r="Y60" s="369">
        <v>5.34</v>
      </c>
      <c r="Z60" s="133" t="str">
        <f>IF(S60=0,"",(((W60*0.001)+2.58*(SQRT(W60*0.001/S60))))*1000)</f>
        <v/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 spans="1:58" x14ac:dyDescent="0.2">
      <c r="A61" s="428"/>
      <c r="B61" s="56" t="s">
        <v>22</v>
      </c>
      <c r="C61" s="266"/>
      <c r="D61" s="267"/>
      <c r="E61" s="267"/>
      <c r="F61" s="7" t="str">
        <f t="shared" si="0"/>
        <v>-</v>
      </c>
      <c r="G61" s="7" t="str">
        <f t="shared" si="1"/>
        <v>-</v>
      </c>
      <c r="H61" s="369">
        <v>3.13</v>
      </c>
      <c r="I61" s="369">
        <v>7.3</v>
      </c>
      <c r="J61" s="9" t="str">
        <f t="shared" ref="J61:J70" si="10">IF(C61=0,"",(((G61*0.001)+2.58*(SQRT(G61*0.001/C61))))*1000)</f>
        <v/>
      </c>
      <c r="K61" s="288"/>
      <c r="L61" s="267"/>
      <c r="M61" s="267"/>
      <c r="N61" s="8" t="str">
        <f t="shared" si="3"/>
        <v>-</v>
      </c>
      <c r="O61" s="7" t="str">
        <f t="shared" si="4"/>
        <v>-</v>
      </c>
      <c r="P61" s="369">
        <v>18.309999999999999</v>
      </c>
      <c r="Q61" s="369">
        <v>39.93</v>
      </c>
      <c r="R61" s="10" t="str">
        <f t="shared" ref="R61:R72" si="11">IF(K61=0,"",(((O61*0.001)+2.58*(SQRT(O61*0.001/K61))))*1000)</f>
        <v/>
      </c>
      <c r="S61" s="288"/>
      <c r="T61" s="267"/>
      <c r="U61" s="267"/>
      <c r="V61" s="8" t="str">
        <f t="shared" si="6"/>
        <v>-</v>
      </c>
      <c r="W61" s="7" t="str">
        <f t="shared" si="7"/>
        <v>-</v>
      </c>
      <c r="X61" s="369">
        <v>4.18</v>
      </c>
      <c r="Y61" s="369">
        <v>5.34</v>
      </c>
      <c r="Z61" s="10" t="str">
        <f t="shared" ref="Z61:Z71" si="12">IF(S61=0,"",(((W61*0.001)+2.58*(SQRT(W61*0.001/S61))))*1000)</f>
        <v/>
      </c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 spans="1:58" x14ac:dyDescent="0.2">
      <c r="A62" s="428"/>
      <c r="B62" s="56" t="s">
        <v>23</v>
      </c>
      <c r="C62" s="266"/>
      <c r="D62" s="267"/>
      <c r="E62" s="267"/>
      <c r="F62" s="7" t="str">
        <f t="shared" si="0"/>
        <v>-</v>
      </c>
      <c r="G62" s="7" t="str">
        <f t="shared" si="1"/>
        <v>-</v>
      </c>
      <c r="H62" s="369">
        <v>3.13</v>
      </c>
      <c r="I62" s="369">
        <v>7.3</v>
      </c>
      <c r="J62" s="9" t="str">
        <f t="shared" si="10"/>
        <v/>
      </c>
      <c r="K62" s="288"/>
      <c r="L62" s="267"/>
      <c r="M62" s="267"/>
      <c r="N62" s="8" t="str">
        <f t="shared" si="3"/>
        <v>-</v>
      </c>
      <c r="O62" s="7" t="str">
        <f t="shared" si="4"/>
        <v>-</v>
      </c>
      <c r="P62" s="369">
        <v>18.309999999999999</v>
      </c>
      <c r="Q62" s="369">
        <v>39.93</v>
      </c>
      <c r="R62" s="10" t="str">
        <f t="shared" si="11"/>
        <v/>
      </c>
      <c r="S62" s="288"/>
      <c r="T62" s="267"/>
      <c r="U62" s="267"/>
      <c r="V62" s="8" t="str">
        <f t="shared" si="6"/>
        <v>-</v>
      </c>
      <c r="W62" s="7" t="str">
        <f t="shared" si="7"/>
        <v>-</v>
      </c>
      <c r="X62" s="369">
        <v>4.18</v>
      </c>
      <c r="Y62" s="369">
        <v>5.34</v>
      </c>
      <c r="Z62" s="10" t="str">
        <f t="shared" si="12"/>
        <v/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</row>
    <row r="63" spans="1:58" x14ac:dyDescent="0.2">
      <c r="A63" s="428"/>
      <c r="B63" s="56" t="s">
        <v>24</v>
      </c>
      <c r="C63" s="266"/>
      <c r="D63" s="267"/>
      <c r="E63" s="267"/>
      <c r="F63" s="7" t="str">
        <f t="shared" si="0"/>
        <v>-</v>
      </c>
      <c r="G63" s="7" t="str">
        <f t="shared" si="1"/>
        <v>-</v>
      </c>
      <c r="H63" s="369">
        <v>3.13</v>
      </c>
      <c r="I63" s="369">
        <v>7.3</v>
      </c>
      <c r="J63" s="9" t="str">
        <f t="shared" si="10"/>
        <v/>
      </c>
      <c r="K63" s="288"/>
      <c r="L63" s="267"/>
      <c r="M63" s="267"/>
      <c r="N63" s="8" t="str">
        <f t="shared" si="3"/>
        <v>-</v>
      </c>
      <c r="O63" s="7" t="str">
        <f t="shared" si="4"/>
        <v>-</v>
      </c>
      <c r="P63" s="369">
        <v>18.309999999999999</v>
      </c>
      <c r="Q63" s="369">
        <v>39.93</v>
      </c>
      <c r="R63" s="10" t="str">
        <f t="shared" si="11"/>
        <v/>
      </c>
      <c r="S63" s="288"/>
      <c r="T63" s="267"/>
      <c r="U63" s="267"/>
      <c r="V63" s="8" t="str">
        <f t="shared" si="6"/>
        <v>-</v>
      </c>
      <c r="W63" s="7" t="str">
        <f t="shared" si="7"/>
        <v>-</v>
      </c>
      <c r="X63" s="369">
        <v>4.18</v>
      </c>
      <c r="Y63" s="369">
        <v>5.34</v>
      </c>
      <c r="Z63" s="10" t="str">
        <f t="shared" si="12"/>
        <v/>
      </c>
      <c r="AA63" s="11"/>
      <c r="AB63" s="11"/>
      <c r="AC63" s="11" t="s">
        <v>52</v>
      </c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</row>
    <row r="64" spans="1:58" x14ac:dyDescent="0.2">
      <c r="A64" s="428"/>
      <c r="B64" s="56" t="s">
        <v>25</v>
      </c>
      <c r="C64" s="266"/>
      <c r="D64" s="267"/>
      <c r="E64" s="267"/>
      <c r="F64" s="7" t="str">
        <f t="shared" si="0"/>
        <v>-</v>
      </c>
      <c r="G64" s="7" t="str">
        <f t="shared" si="1"/>
        <v>-</v>
      </c>
      <c r="H64" s="369">
        <v>3.13</v>
      </c>
      <c r="I64" s="369">
        <v>7.3</v>
      </c>
      <c r="J64" s="9" t="str">
        <f t="shared" si="10"/>
        <v/>
      </c>
      <c r="K64" s="288"/>
      <c r="L64" s="267"/>
      <c r="M64" s="267"/>
      <c r="N64" s="8" t="str">
        <f t="shared" si="3"/>
        <v>-</v>
      </c>
      <c r="O64" s="7" t="str">
        <f t="shared" si="4"/>
        <v>-</v>
      </c>
      <c r="P64" s="369">
        <v>18.309999999999999</v>
      </c>
      <c r="Q64" s="369">
        <v>39.93</v>
      </c>
      <c r="R64" s="10" t="str">
        <f t="shared" si="11"/>
        <v/>
      </c>
      <c r="S64" s="288"/>
      <c r="T64" s="267"/>
      <c r="U64" s="267"/>
      <c r="V64" s="8" t="str">
        <f t="shared" si="6"/>
        <v>-</v>
      </c>
      <c r="W64" s="7" t="str">
        <f t="shared" si="7"/>
        <v>-</v>
      </c>
      <c r="X64" s="369">
        <v>4.18</v>
      </c>
      <c r="Y64" s="369">
        <v>5.34</v>
      </c>
      <c r="Z64" s="10" t="str">
        <f t="shared" si="12"/>
        <v/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 spans="1:58" x14ac:dyDescent="0.2">
      <c r="A65" s="428"/>
      <c r="B65" s="56" t="s">
        <v>26</v>
      </c>
      <c r="C65" s="266"/>
      <c r="D65" s="267"/>
      <c r="E65" s="267"/>
      <c r="F65" s="7" t="str">
        <f t="shared" si="0"/>
        <v>-</v>
      </c>
      <c r="G65" s="7" t="str">
        <f t="shared" si="1"/>
        <v>-</v>
      </c>
      <c r="H65" s="369">
        <v>3.13</v>
      </c>
      <c r="I65" s="369">
        <v>7.3</v>
      </c>
      <c r="J65" s="9" t="str">
        <f t="shared" si="10"/>
        <v/>
      </c>
      <c r="K65" s="288"/>
      <c r="L65" s="267"/>
      <c r="M65" s="267"/>
      <c r="N65" s="8" t="str">
        <f t="shared" si="3"/>
        <v>-</v>
      </c>
      <c r="O65" s="7" t="str">
        <f t="shared" si="4"/>
        <v>-</v>
      </c>
      <c r="P65" s="369">
        <v>18.309999999999999</v>
      </c>
      <c r="Q65" s="369">
        <v>39.93</v>
      </c>
      <c r="R65" s="10" t="str">
        <f t="shared" si="11"/>
        <v/>
      </c>
      <c r="S65" s="288"/>
      <c r="T65" s="267"/>
      <c r="U65" s="267"/>
      <c r="V65" s="8" t="str">
        <f t="shared" si="6"/>
        <v>-</v>
      </c>
      <c r="W65" s="7" t="str">
        <f t="shared" si="7"/>
        <v>-</v>
      </c>
      <c r="X65" s="369">
        <v>4.18</v>
      </c>
      <c r="Y65" s="369">
        <v>5.34</v>
      </c>
      <c r="Z65" s="10" t="str">
        <f t="shared" si="12"/>
        <v/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 spans="1:58" x14ac:dyDescent="0.2">
      <c r="A66" s="428"/>
      <c r="B66" s="56" t="s">
        <v>27</v>
      </c>
      <c r="C66" s="266"/>
      <c r="D66" s="267"/>
      <c r="E66" s="267"/>
      <c r="F66" s="7" t="str">
        <f t="shared" si="0"/>
        <v>-</v>
      </c>
      <c r="G66" s="7" t="str">
        <f t="shared" si="1"/>
        <v>-</v>
      </c>
      <c r="H66" s="369">
        <v>3.13</v>
      </c>
      <c r="I66" s="369">
        <v>7.3</v>
      </c>
      <c r="J66" s="9" t="str">
        <f t="shared" si="10"/>
        <v/>
      </c>
      <c r="K66" s="288"/>
      <c r="L66" s="267"/>
      <c r="M66" s="267"/>
      <c r="N66" s="8" t="str">
        <f t="shared" si="3"/>
        <v>-</v>
      </c>
      <c r="O66" s="7" t="str">
        <f t="shared" si="4"/>
        <v>-</v>
      </c>
      <c r="P66" s="369">
        <v>18.309999999999999</v>
      </c>
      <c r="Q66" s="369">
        <v>39.93</v>
      </c>
      <c r="R66" s="10" t="str">
        <f t="shared" si="11"/>
        <v/>
      </c>
      <c r="S66" s="288"/>
      <c r="T66" s="267"/>
      <c r="U66" s="267"/>
      <c r="V66" s="8" t="str">
        <f t="shared" si="6"/>
        <v>-</v>
      </c>
      <c r="W66" s="7" t="str">
        <f t="shared" si="7"/>
        <v>-</v>
      </c>
      <c r="X66" s="369">
        <v>4.18</v>
      </c>
      <c r="Y66" s="369">
        <v>5.34</v>
      </c>
      <c r="Z66" s="10" t="str">
        <f t="shared" si="12"/>
        <v/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</row>
    <row r="67" spans="1:58" x14ac:dyDescent="0.2">
      <c r="A67" s="428"/>
      <c r="B67" s="56" t="s">
        <v>28</v>
      </c>
      <c r="C67" s="266"/>
      <c r="D67" s="267"/>
      <c r="E67" s="267"/>
      <c r="F67" s="7" t="str">
        <f t="shared" si="0"/>
        <v>-</v>
      </c>
      <c r="G67" s="7" t="str">
        <f t="shared" si="1"/>
        <v>-</v>
      </c>
      <c r="H67" s="369">
        <v>3.13</v>
      </c>
      <c r="I67" s="369">
        <v>7.3</v>
      </c>
      <c r="J67" s="9" t="str">
        <f t="shared" si="10"/>
        <v/>
      </c>
      <c r="K67" s="288"/>
      <c r="L67" s="267"/>
      <c r="M67" s="267"/>
      <c r="N67" s="8" t="str">
        <f t="shared" si="3"/>
        <v>-</v>
      </c>
      <c r="O67" s="7" t="str">
        <f t="shared" si="4"/>
        <v>-</v>
      </c>
      <c r="P67" s="369">
        <v>18.309999999999999</v>
      </c>
      <c r="Q67" s="369">
        <v>39.93</v>
      </c>
      <c r="R67" s="10" t="str">
        <f t="shared" si="11"/>
        <v/>
      </c>
      <c r="S67" s="288"/>
      <c r="T67" s="267"/>
      <c r="U67" s="267"/>
      <c r="V67" s="8" t="str">
        <f t="shared" si="6"/>
        <v>-</v>
      </c>
      <c r="W67" s="7" t="str">
        <f t="shared" si="7"/>
        <v>-</v>
      </c>
      <c r="X67" s="369">
        <v>4.18</v>
      </c>
      <c r="Y67" s="369">
        <v>5.34</v>
      </c>
      <c r="Z67" s="10" t="str">
        <f t="shared" si="12"/>
        <v/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spans="1:58" x14ac:dyDescent="0.2">
      <c r="A68" s="428"/>
      <c r="B68" s="56" t="s">
        <v>29</v>
      </c>
      <c r="C68" s="266"/>
      <c r="D68" s="267"/>
      <c r="E68" s="267"/>
      <c r="F68" s="7" t="str">
        <f t="shared" si="0"/>
        <v>-</v>
      </c>
      <c r="G68" s="7" t="str">
        <f t="shared" si="1"/>
        <v>-</v>
      </c>
      <c r="H68" s="369">
        <v>3.13</v>
      </c>
      <c r="I68" s="369">
        <v>7.3</v>
      </c>
      <c r="J68" s="9" t="str">
        <f t="shared" si="10"/>
        <v/>
      </c>
      <c r="K68" s="288"/>
      <c r="L68" s="267"/>
      <c r="M68" s="267"/>
      <c r="N68" s="8" t="str">
        <f t="shared" si="3"/>
        <v>-</v>
      </c>
      <c r="O68" s="7" t="str">
        <f t="shared" si="4"/>
        <v>-</v>
      </c>
      <c r="P68" s="369">
        <v>18.309999999999999</v>
      </c>
      <c r="Q68" s="369">
        <v>39.93</v>
      </c>
      <c r="R68" s="10" t="str">
        <f t="shared" si="11"/>
        <v/>
      </c>
      <c r="S68" s="288"/>
      <c r="T68" s="267"/>
      <c r="U68" s="267"/>
      <c r="V68" s="8" t="str">
        <f t="shared" si="6"/>
        <v>-</v>
      </c>
      <c r="W68" s="7" t="str">
        <f t="shared" si="7"/>
        <v>-</v>
      </c>
      <c r="X68" s="369">
        <v>4.18</v>
      </c>
      <c r="Y68" s="369">
        <v>5.34</v>
      </c>
      <c r="Z68" s="10" t="str">
        <f t="shared" si="12"/>
        <v/>
      </c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</row>
    <row r="69" spans="1:58" x14ac:dyDescent="0.2">
      <c r="A69" s="428"/>
      <c r="B69" s="56" t="s">
        <v>30</v>
      </c>
      <c r="C69" s="266"/>
      <c r="D69" s="267"/>
      <c r="E69" s="267"/>
      <c r="F69" s="7" t="str">
        <f t="shared" si="0"/>
        <v>-</v>
      </c>
      <c r="G69" s="7" t="str">
        <f t="shared" si="1"/>
        <v>-</v>
      </c>
      <c r="H69" s="369">
        <v>3.13</v>
      </c>
      <c r="I69" s="369">
        <v>7.3</v>
      </c>
      <c r="J69" s="9" t="str">
        <f t="shared" si="10"/>
        <v/>
      </c>
      <c r="K69" s="288"/>
      <c r="L69" s="267"/>
      <c r="M69" s="267"/>
      <c r="N69" s="8" t="str">
        <f t="shared" si="3"/>
        <v>-</v>
      </c>
      <c r="O69" s="7" t="str">
        <f t="shared" si="4"/>
        <v>-</v>
      </c>
      <c r="P69" s="369">
        <v>18.309999999999999</v>
      </c>
      <c r="Q69" s="369">
        <v>39.93</v>
      </c>
      <c r="R69" s="10" t="str">
        <f t="shared" si="11"/>
        <v/>
      </c>
      <c r="S69" s="288"/>
      <c r="T69" s="267"/>
      <c r="U69" s="267"/>
      <c r="V69" s="8" t="str">
        <f t="shared" si="6"/>
        <v>-</v>
      </c>
      <c r="W69" s="7" t="str">
        <f t="shared" si="7"/>
        <v>-</v>
      </c>
      <c r="X69" s="369">
        <v>4.18</v>
      </c>
      <c r="Y69" s="369">
        <v>5.34</v>
      </c>
      <c r="Z69" s="10" t="str">
        <f t="shared" si="12"/>
        <v/>
      </c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</row>
    <row r="70" spans="1:58" x14ac:dyDescent="0.2">
      <c r="A70" s="428"/>
      <c r="B70" s="56" t="s">
        <v>31</v>
      </c>
      <c r="C70" s="266"/>
      <c r="D70" s="267"/>
      <c r="E70" s="267"/>
      <c r="F70" s="7" t="str">
        <f t="shared" si="0"/>
        <v>-</v>
      </c>
      <c r="G70" s="7" t="str">
        <f t="shared" si="1"/>
        <v>-</v>
      </c>
      <c r="H70" s="369">
        <v>3.13</v>
      </c>
      <c r="I70" s="369">
        <v>7.3</v>
      </c>
      <c r="J70" s="9" t="str">
        <f t="shared" si="10"/>
        <v/>
      </c>
      <c r="K70" s="288"/>
      <c r="L70" s="267"/>
      <c r="M70" s="267"/>
      <c r="N70" s="8" t="str">
        <f t="shared" si="3"/>
        <v>-</v>
      </c>
      <c r="O70" s="7" t="str">
        <f t="shared" si="4"/>
        <v>-</v>
      </c>
      <c r="P70" s="369">
        <v>18.309999999999999</v>
      </c>
      <c r="Q70" s="369">
        <v>39.93</v>
      </c>
      <c r="R70" s="10" t="str">
        <f t="shared" si="11"/>
        <v/>
      </c>
      <c r="S70" s="288"/>
      <c r="T70" s="267"/>
      <c r="U70" s="267"/>
      <c r="V70" s="8" t="str">
        <f t="shared" si="6"/>
        <v>-</v>
      </c>
      <c r="W70" s="7" t="str">
        <f t="shared" si="7"/>
        <v>-</v>
      </c>
      <c r="X70" s="369">
        <v>4.18</v>
      </c>
      <c r="Y70" s="369">
        <v>5.34</v>
      </c>
      <c r="Z70" s="10" t="str">
        <f t="shared" si="12"/>
        <v/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</row>
    <row r="71" spans="1:58" ht="13.5" thickBot="1" x14ac:dyDescent="0.25">
      <c r="A71" s="429"/>
      <c r="B71" s="57" t="s">
        <v>32</v>
      </c>
      <c r="C71" s="339"/>
      <c r="D71" s="340"/>
      <c r="E71" s="340"/>
      <c r="F71" s="81" t="str">
        <f t="shared" si="0"/>
        <v>-</v>
      </c>
      <c r="G71" s="81" t="str">
        <f t="shared" si="1"/>
        <v>-</v>
      </c>
      <c r="H71" s="369">
        <v>3.13</v>
      </c>
      <c r="I71" s="369">
        <v>7.3</v>
      </c>
      <c r="J71" s="134" t="str">
        <f>IF(C71=0,"",(((G71*0.001)+2.58*(SQRT(G71*0.001/C71))))*1000)</f>
        <v/>
      </c>
      <c r="K71" s="341"/>
      <c r="L71" s="340"/>
      <c r="M71" s="340"/>
      <c r="N71" s="31" t="str">
        <f t="shared" si="3"/>
        <v>-</v>
      </c>
      <c r="O71" s="81" t="str">
        <f t="shared" si="4"/>
        <v>-</v>
      </c>
      <c r="P71" s="369">
        <v>18.309999999999999</v>
      </c>
      <c r="Q71" s="369">
        <v>39.93</v>
      </c>
      <c r="R71" s="135" t="str">
        <f t="shared" si="11"/>
        <v/>
      </c>
      <c r="S71" s="341"/>
      <c r="T71" s="340"/>
      <c r="U71" s="340"/>
      <c r="V71" s="31" t="str">
        <f t="shared" si="6"/>
        <v>-</v>
      </c>
      <c r="W71" s="81" t="str">
        <f t="shared" si="7"/>
        <v>-</v>
      </c>
      <c r="X71" s="369">
        <v>4.18</v>
      </c>
      <c r="Y71" s="369">
        <v>5.34</v>
      </c>
      <c r="Z71" s="135" t="str">
        <f t="shared" si="12"/>
        <v/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 spans="1:58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283">
        <f>SUM(E60:E71)</f>
        <v>0</v>
      </c>
      <c r="F72" s="128" t="str">
        <f>IF(C72=0,"-",(E72/C72*1000))</f>
        <v>-</v>
      </c>
      <c r="G72" s="128" t="str">
        <f t="shared" ref="G72:G85" si="13">IF(ISERROR($E$86/$C$86*1000)=TRUE,"-",($E$86/$C$86*1000))</f>
        <v>-</v>
      </c>
      <c r="H72" s="369">
        <v>3.13</v>
      </c>
      <c r="I72" s="369">
        <v>7.3</v>
      </c>
      <c r="J72" s="129" t="str">
        <f>IF(C72=0,"",(((G72*0.001)+2.58*(SQRT(G72*0.001/C72))))*1000)</f>
        <v/>
      </c>
      <c r="K72" s="295">
        <f>SUM(K60:K71)</f>
        <v>0</v>
      </c>
      <c r="L72" s="283">
        <f>SUM(L60:L71)</f>
        <v>0</v>
      </c>
      <c r="M72" s="283">
        <f>SUM(M60:M71)</f>
        <v>0</v>
      </c>
      <c r="N72" s="130" t="str">
        <f>IF(K72=0,"-",(M72/K72*1000))</f>
        <v>-</v>
      </c>
      <c r="O72" s="128" t="str">
        <f t="shared" ref="O72:O85" si="14">IF(ISERROR($M$86/$K$86*1000)=TRUE,"-",($M$86/$K$86*1000))</f>
        <v>-</v>
      </c>
      <c r="P72" s="369">
        <v>18.309999999999999</v>
      </c>
      <c r="Q72" s="369">
        <v>39.93</v>
      </c>
      <c r="R72" s="131" t="str">
        <f t="shared" si="11"/>
        <v/>
      </c>
      <c r="S72" s="295">
        <f>SUM(S60:S71)</f>
        <v>0</v>
      </c>
      <c r="T72" s="283">
        <f>SUM(T60:T71)</f>
        <v>0</v>
      </c>
      <c r="U72" s="283">
        <f>SUM(U60:U71)</f>
        <v>0</v>
      </c>
      <c r="V72" s="130" t="str">
        <f>IF(S72=0,"-",(U72/S72*1000))</f>
        <v>-</v>
      </c>
      <c r="W72" s="128" t="str">
        <f t="shared" ref="W72:W85" si="15">IF(ISERROR($U$86/$S$86*1000)=TRUE,"-",($U$86/$S$86*1000))</f>
        <v>-</v>
      </c>
      <c r="X72" s="369">
        <v>4.18</v>
      </c>
      <c r="Y72" s="369">
        <v>5.34</v>
      </c>
      <c r="Z72" s="131" t="str">
        <f>IF(S72=0,"",(((W72*0.001)+2.58*(SQRT(W72*0.001/S72))))*1000)</f>
        <v/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 spans="1:58" ht="12.75" customHeight="1" thickTop="1" x14ac:dyDescent="0.2">
      <c r="A73" s="427">
        <v>2010</v>
      </c>
      <c r="B73" s="75" t="s">
        <v>21</v>
      </c>
      <c r="C73" s="264"/>
      <c r="D73" s="265"/>
      <c r="E73" s="265"/>
      <c r="F73" s="77" t="str">
        <f t="shared" ref="F73:F84" si="16">IF(C73=0,"-",(E73/C73*1000))</f>
        <v>-</v>
      </c>
      <c r="G73" s="77" t="str">
        <f t="shared" si="13"/>
        <v>-</v>
      </c>
      <c r="H73" s="369">
        <v>3.13</v>
      </c>
      <c r="I73" s="369">
        <v>7.3</v>
      </c>
      <c r="J73" s="132" t="str">
        <f>IF(C73=0,"",(((G73*0.001)+2.58*(SQRT(G73*0.001/C73))))*1000)</f>
        <v/>
      </c>
      <c r="K73" s="287"/>
      <c r="L73" s="265"/>
      <c r="M73" s="265"/>
      <c r="N73" s="76" t="str">
        <f t="shared" ref="N73:N84" si="17">IF(K73=0,"-",(M73/K73*1000))</f>
        <v>-</v>
      </c>
      <c r="O73" s="77" t="str">
        <f t="shared" si="14"/>
        <v>-</v>
      </c>
      <c r="P73" s="369">
        <v>18.309999999999999</v>
      </c>
      <c r="Q73" s="369">
        <v>39.93</v>
      </c>
      <c r="R73" s="133" t="str">
        <f>IF(K73=0,"",(((O73*0.001)+2.58*(SQRT(O73*0.001/K73))))*1000)</f>
        <v/>
      </c>
      <c r="S73" s="287"/>
      <c r="T73" s="265"/>
      <c r="U73" s="265"/>
      <c r="V73" s="76" t="str">
        <f t="shared" ref="V73:V84" si="18">IF(S73=0,"-",(U73/S73*1000))</f>
        <v>-</v>
      </c>
      <c r="W73" s="77" t="str">
        <f t="shared" si="15"/>
        <v>-</v>
      </c>
      <c r="X73" s="369">
        <v>4.18</v>
      </c>
      <c r="Y73" s="369">
        <v>5.34</v>
      </c>
      <c r="Z73" s="133" t="str">
        <f>IF(S73=0,"",(((W73*0.001)+2.58*(SQRT(W73*0.001/S73))))*1000)</f>
        <v/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</row>
    <row r="74" spans="1:58" x14ac:dyDescent="0.2">
      <c r="A74" s="428"/>
      <c r="B74" s="56" t="s">
        <v>22</v>
      </c>
      <c r="C74" s="266"/>
      <c r="D74" s="267"/>
      <c r="E74" s="267"/>
      <c r="F74" s="7" t="str">
        <f t="shared" si="16"/>
        <v>-</v>
      </c>
      <c r="G74" s="7" t="str">
        <f t="shared" si="13"/>
        <v>-</v>
      </c>
      <c r="H74" s="369">
        <v>3.13</v>
      </c>
      <c r="I74" s="369">
        <v>7.3</v>
      </c>
      <c r="J74" s="9" t="str">
        <f t="shared" ref="J74:J84" si="19">IF(C74=0,"",(((G74*0.001)+2.58*(SQRT(G74*0.001/C74))))*1000)</f>
        <v/>
      </c>
      <c r="K74" s="288"/>
      <c r="L74" s="267"/>
      <c r="M74" s="267"/>
      <c r="N74" s="8" t="str">
        <f t="shared" si="17"/>
        <v>-</v>
      </c>
      <c r="O74" s="7" t="str">
        <f t="shared" si="14"/>
        <v>-</v>
      </c>
      <c r="P74" s="369">
        <v>18.309999999999999</v>
      </c>
      <c r="Q74" s="369">
        <v>39.93</v>
      </c>
      <c r="R74" s="10" t="str">
        <f t="shared" ref="R74:R85" si="20">IF(K74=0,"",(((O74*0.001)+2.58*(SQRT(O74*0.001/K74))))*1000)</f>
        <v/>
      </c>
      <c r="S74" s="288"/>
      <c r="T74" s="267"/>
      <c r="U74" s="267"/>
      <c r="V74" s="8" t="str">
        <f t="shared" si="18"/>
        <v>-</v>
      </c>
      <c r="W74" s="7" t="str">
        <f t="shared" si="15"/>
        <v>-</v>
      </c>
      <c r="X74" s="369">
        <v>4.18</v>
      </c>
      <c r="Y74" s="369">
        <v>5.34</v>
      </c>
      <c r="Z74" s="10" t="str">
        <f t="shared" ref="Z74:Z84" si="21">IF(S74=0,"",(((W74*0.001)+2.58*(SQRT(W74*0.001/S74))))*1000)</f>
        <v/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</row>
    <row r="75" spans="1:58" x14ac:dyDescent="0.2">
      <c r="A75" s="428"/>
      <c r="B75" s="56" t="s">
        <v>23</v>
      </c>
      <c r="C75" s="266"/>
      <c r="D75" s="267"/>
      <c r="E75" s="267"/>
      <c r="F75" s="7" t="str">
        <f t="shared" si="16"/>
        <v>-</v>
      </c>
      <c r="G75" s="7" t="str">
        <f t="shared" si="13"/>
        <v>-</v>
      </c>
      <c r="H75" s="369">
        <v>3.13</v>
      </c>
      <c r="I75" s="369">
        <v>7.3</v>
      </c>
      <c r="J75" s="9" t="str">
        <f t="shared" si="19"/>
        <v/>
      </c>
      <c r="K75" s="288"/>
      <c r="L75" s="267"/>
      <c r="M75" s="267"/>
      <c r="N75" s="8" t="str">
        <f t="shared" si="17"/>
        <v>-</v>
      </c>
      <c r="O75" s="7" t="str">
        <f t="shared" si="14"/>
        <v>-</v>
      </c>
      <c r="P75" s="369">
        <v>18.309999999999999</v>
      </c>
      <c r="Q75" s="369">
        <v>39.93</v>
      </c>
      <c r="R75" s="10" t="str">
        <f t="shared" si="20"/>
        <v/>
      </c>
      <c r="S75" s="288"/>
      <c r="T75" s="267"/>
      <c r="U75" s="267"/>
      <c r="V75" s="8" t="str">
        <f t="shared" si="18"/>
        <v>-</v>
      </c>
      <c r="W75" s="7" t="str">
        <f t="shared" si="15"/>
        <v>-</v>
      </c>
      <c r="X75" s="369">
        <v>4.18</v>
      </c>
      <c r="Y75" s="369">
        <v>5.34</v>
      </c>
      <c r="Z75" s="10" t="str">
        <f t="shared" si="21"/>
        <v/>
      </c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</row>
    <row r="76" spans="1:58" x14ac:dyDescent="0.2">
      <c r="A76" s="428"/>
      <c r="B76" s="56" t="s">
        <v>24</v>
      </c>
      <c r="C76" s="266"/>
      <c r="D76" s="267"/>
      <c r="E76" s="267"/>
      <c r="F76" s="7" t="str">
        <f t="shared" si="16"/>
        <v>-</v>
      </c>
      <c r="G76" s="7" t="str">
        <f t="shared" si="13"/>
        <v>-</v>
      </c>
      <c r="H76" s="369">
        <v>3.13</v>
      </c>
      <c r="I76" s="369">
        <v>7.3</v>
      </c>
      <c r="J76" s="9" t="str">
        <f t="shared" si="19"/>
        <v/>
      </c>
      <c r="K76" s="288"/>
      <c r="L76" s="267"/>
      <c r="M76" s="267"/>
      <c r="N76" s="8" t="str">
        <f t="shared" si="17"/>
        <v>-</v>
      </c>
      <c r="O76" s="7" t="str">
        <f t="shared" si="14"/>
        <v>-</v>
      </c>
      <c r="P76" s="369">
        <v>18.309999999999999</v>
      </c>
      <c r="Q76" s="369">
        <v>39.93</v>
      </c>
      <c r="R76" s="10" t="str">
        <f t="shared" si="20"/>
        <v/>
      </c>
      <c r="S76" s="288"/>
      <c r="T76" s="267"/>
      <c r="U76" s="267"/>
      <c r="V76" s="8" t="str">
        <f t="shared" si="18"/>
        <v>-</v>
      </c>
      <c r="W76" s="7" t="str">
        <f t="shared" si="15"/>
        <v>-</v>
      </c>
      <c r="X76" s="369">
        <v>4.18</v>
      </c>
      <c r="Y76" s="369">
        <v>5.34</v>
      </c>
      <c r="Z76" s="10" t="str">
        <f t="shared" si="21"/>
        <v/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 spans="1:58" x14ac:dyDescent="0.2">
      <c r="A77" s="428"/>
      <c r="B77" s="56" t="s">
        <v>25</v>
      </c>
      <c r="C77" s="266"/>
      <c r="D77" s="267"/>
      <c r="E77" s="267"/>
      <c r="F77" s="7" t="str">
        <f t="shared" si="16"/>
        <v>-</v>
      </c>
      <c r="G77" s="7" t="str">
        <f t="shared" si="13"/>
        <v>-</v>
      </c>
      <c r="H77" s="369">
        <v>3.13</v>
      </c>
      <c r="I77" s="369">
        <v>7.3</v>
      </c>
      <c r="J77" s="9" t="str">
        <f t="shared" si="19"/>
        <v/>
      </c>
      <c r="K77" s="288"/>
      <c r="L77" s="267"/>
      <c r="M77" s="267"/>
      <c r="N77" s="8" t="str">
        <f t="shared" si="17"/>
        <v>-</v>
      </c>
      <c r="O77" s="7" t="str">
        <f t="shared" si="14"/>
        <v>-</v>
      </c>
      <c r="P77" s="369">
        <v>18.309999999999999</v>
      </c>
      <c r="Q77" s="369">
        <v>39.93</v>
      </c>
      <c r="R77" s="10" t="str">
        <f t="shared" si="20"/>
        <v/>
      </c>
      <c r="S77" s="288"/>
      <c r="T77" s="267"/>
      <c r="U77" s="267"/>
      <c r="V77" s="8" t="str">
        <f t="shared" si="18"/>
        <v>-</v>
      </c>
      <c r="W77" s="7" t="str">
        <f t="shared" si="15"/>
        <v>-</v>
      </c>
      <c r="X77" s="369">
        <v>4.18</v>
      </c>
      <c r="Y77" s="369">
        <v>5.34</v>
      </c>
      <c r="Z77" s="10" t="str">
        <f t="shared" si="21"/>
        <v/>
      </c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spans="1:58" x14ac:dyDescent="0.2">
      <c r="A78" s="428"/>
      <c r="B78" s="56" t="s">
        <v>26</v>
      </c>
      <c r="C78" s="266"/>
      <c r="D78" s="267"/>
      <c r="E78" s="267"/>
      <c r="F78" s="7" t="str">
        <f t="shared" si="16"/>
        <v>-</v>
      </c>
      <c r="G78" s="7" t="str">
        <f t="shared" si="13"/>
        <v>-</v>
      </c>
      <c r="H78" s="369">
        <v>3.13</v>
      </c>
      <c r="I78" s="369">
        <v>7.3</v>
      </c>
      <c r="J78" s="9" t="str">
        <f t="shared" si="19"/>
        <v/>
      </c>
      <c r="K78" s="288"/>
      <c r="L78" s="267"/>
      <c r="M78" s="267"/>
      <c r="N78" s="8" t="str">
        <f t="shared" si="17"/>
        <v>-</v>
      </c>
      <c r="O78" s="7" t="str">
        <f t="shared" si="14"/>
        <v>-</v>
      </c>
      <c r="P78" s="369">
        <v>18.309999999999999</v>
      </c>
      <c r="Q78" s="369">
        <v>39.93</v>
      </c>
      <c r="R78" s="10" t="str">
        <f t="shared" si="20"/>
        <v/>
      </c>
      <c r="S78" s="288"/>
      <c r="T78" s="267"/>
      <c r="U78" s="267"/>
      <c r="V78" s="8" t="str">
        <f t="shared" si="18"/>
        <v>-</v>
      </c>
      <c r="W78" s="7" t="str">
        <f t="shared" si="15"/>
        <v>-</v>
      </c>
      <c r="X78" s="369">
        <v>4.18</v>
      </c>
      <c r="Y78" s="369">
        <v>5.34</v>
      </c>
      <c r="Z78" s="10" t="str">
        <f t="shared" si="21"/>
        <v/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 spans="1:58" x14ac:dyDescent="0.2">
      <c r="A79" s="428"/>
      <c r="B79" s="56" t="s">
        <v>27</v>
      </c>
      <c r="C79" s="266"/>
      <c r="D79" s="267"/>
      <c r="E79" s="267"/>
      <c r="F79" s="7" t="str">
        <f t="shared" si="16"/>
        <v>-</v>
      </c>
      <c r="G79" s="7" t="str">
        <f t="shared" si="13"/>
        <v>-</v>
      </c>
      <c r="H79" s="369">
        <v>3.13</v>
      </c>
      <c r="I79" s="369">
        <v>7.3</v>
      </c>
      <c r="J79" s="9" t="str">
        <f t="shared" si="19"/>
        <v/>
      </c>
      <c r="K79" s="288"/>
      <c r="L79" s="267"/>
      <c r="M79" s="267"/>
      <c r="N79" s="8" t="str">
        <f t="shared" si="17"/>
        <v>-</v>
      </c>
      <c r="O79" s="7" t="str">
        <f t="shared" si="14"/>
        <v>-</v>
      </c>
      <c r="P79" s="369">
        <v>18.309999999999999</v>
      </c>
      <c r="Q79" s="369">
        <v>39.93</v>
      </c>
      <c r="R79" s="10" t="str">
        <f t="shared" si="20"/>
        <v/>
      </c>
      <c r="S79" s="288"/>
      <c r="T79" s="267"/>
      <c r="U79" s="267"/>
      <c r="V79" s="8" t="str">
        <f t="shared" si="18"/>
        <v>-</v>
      </c>
      <c r="W79" s="7" t="str">
        <f t="shared" si="15"/>
        <v>-</v>
      </c>
      <c r="X79" s="369">
        <v>4.18</v>
      </c>
      <c r="Y79" s="369">
        <v>5.34</v>
      </c>
      <c r="Z79" s="10" t="str">
        <f t="shared" si="21"/>
        <v/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 spans="1:58" x14ac:dyDescent="0.2">
      <c r="A80" s="428"/>
      <c r="B80" s="56" t="s">
        <v>28</v>
      </c>
      <c r="C80" s="266"/>
      <c r="D80" s="267"/>
      <c r="E80" s="267"/>
      <c r="F80" s="7" t="str">
        <f t="shared" si="16"/>
        <v>-</v>
      </c>
      <c r="G80" s="7" t="str">
        <f t="shared" si="13"/>
        <v>-</v>
      </c>
      <c r="H80" s="369">
        <v>3.13</v>
      </c>
      <c r="I80" s="369">
        <v>7.3</v>
      </c>
      <c r="J80" s="9" t="str">
        <f t="shared" si="19"/>
        <v/>
      </c>
      <c r="K80" s="288"/>
      <c r="L80" s="267"/>
      <c r="M80" s="267"/>
      <c r="N80" s="8" t="str">
        <f t="shared" si="17"/>
        <v>-</v>
      </c>
      <c r="O80" s="7" t="str">
        <f t="shared" si="14"/>
        <v>-</v>
      </c>
      <c r="P80" s="369">
        <v>18.309999999999999</v>
      </c>
      <c r="Q80" s="369">
        <v>39.93</v>
      </c>
      <c r="R80" s="10" t="str">
        <f t="shared" si="20"/>
        <v/>
      </c>
      <c r="S80" s="288"/>
      <c r="T80" s="267"/>
      <c r="U80" s="267"/>
      <c r="V80" s="8" t="str">
        <f t="shared" si="18"/>
        <v>-</v>
      </c>
      <c r="W80" s="7" t="str">
        <f t="shared" si="15"/>
        <v>-</v>
      </c>
      <c r="X80" s="369">
        <v>4.18</v>
      </c>
      <c r="Y80" s="369">
        <v>5.34</v>
      </c>
      <c r="Z80" s="10" t="str">
        <f t="shared" si="21"/>
        <v/>
      </c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 spans="1:58" x14ac:dyDescent="0.2">
      <c r="A81" s="428"/>
      <c r="B81" s="56" t="s">
        <v>29</v>
      </c>
      <c r="C81" s="266"/>
      <c r="D81" s="267"/>
      <c r="E81" s="267"/>
      <c r="F81" s="7" t="str">
        <f t="shared" si="16"/>
        <v>-</v>
      </c>
      <c r="G81" s="7" t="str">
        <f t="shared" si="13"/>
        <v>-</v>
      </c>
      <c r="H81" s="369">
        <v>3.13</v>
      </c>
      <c r="I81" s="369">
        <v>7.3</v>
      </c>
      <c r="J81" s="9" t="str">
        <f t="shared" si="19"/>
        <v/>
      </c>
      <c r="K81" s="288"/>
      <c r="L81" s="267"/>
      <c r="M81" s="267"/>
      <c r="N81" s="8" t="str">
        <f t="shared" si="17"/>
        <v>-</v>
      </c>
      <c r="O81" s="7" t="str">
        <f t="shared" si="14"/>
        <v>-</v>
      </c>
      <c r="P81" s="369">
        <v>18.309999999999999</v>
      </c>
      <c r="Q81" s="369">
        <v>39.93</v>
      </c>
      <c r="R81" s="10" t="str">
        <f t="shared" si="20"/>
        <v/>
      </c>
      <c r="S81" s="288"/>
      <c r="T81" s="267"/>
      <c r="U81" s="267"/>
      <c r="V81" s="8" t="str">
        <f t="shared" si="18"/>
        <v>-</v>
      </c>
      <c r="W81" s="7" t="str">
        <f t="shared" si="15"/>
        <v>-</v>
      </c>
      <c r="X81" s="369">
        <v>4.18</v>
      </c>
      <c r="Y81" s="369">
        <v>5.34</v>
      </c>
      <c r="Z81" s="10" t="str">
        <f t="shared" si="21"/>
        <v/>
      </c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 spans="1:58" x14ac:dyDescent="0.2">
      <c r="A82" s="428"/>
      <c r="B82" s="56" t="s">
        <v>30</v>
      </c>
      <c r="C82" s="266"/>
      <c r="D82" s="267"/>
      <c r="E82" s="267"/>
      <c r="F82" s="7" t="str">
        <f t="shared" si="16"/>
        <v>-</v>
      </c>
      <c r="G82" s="7" t="str">
        <f t="shared" si="13"/>
        <v>-</v>
      </c>
      <c r="H82" s="369">
        <v>3.13</v>
      </c>
      <c r="I82" s="369">
        <v>7.3</v>
      </c>
      <c r="J82" s="9" t="str">
        <f t="shared" si="19"/>
        <v/>
      </c>
      <c r="K82" s="288"/>
      <c r="L82" s="267"/>
      <c r="M82" s="267"/>
      <c r="N82" s="8" t="str">
        <f t="shared" si="17"/>
        <v>-</v>
      </c>
      <c r="O82" s="7" t="str">
        <f t="shared" si="14"/>
        <v>-</v>
      </c>
      <c r="P82" s="369">
        <v>18.309999999999999</v>
      </c>
      <c r="Q82" s="369">
        <v>39.93</v>
      </c>
      <c r="R82" s="10" t="str">
        <f t="shared" si="20"/>
        <v/>
      </c>
      <c r="S82" s="288"/>
      <c r="T82" s="267"/>
      <c r="U82" s="267"/>
      <c r="V82" s="8" t="str">
        <f t="shared" si="18"/>
        <v>-</v>
      </c>
      <c r="W82" s="7" t="str">
        <f t="shared" si="15"/>
        <v>-</v>
      </c>
      <c r="X82" s="369">
        <v>4.18</v>
      </c>
      <c r="Y82" s="369">
        <v>5.34</v>
      </c>
      <c r="Z82" s="10" t="str">
        <f t="shared" si="21"/>
        <v/>
      </c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 spans="1:58" x14ac:dyDescent="0.2">
      <c r="A83" s="428"/>
      <c r="B83" s="56" t="s">
        <v>31</v>
      </c>
      <c r="C83" s="266"/>
      <c r="D83" s="267"/>
      <c r="E83" s="267"/>
      <c r="F83" s="7" t="str">
        <f t="shared" si="16"/>
        <v>-</v>
      </c>
      <c r="G83" s="7" t="str">
        <f t="shared" si="13"/>
        <v>-</v>
      </c>
      <c r="H83" s="369">
        <v>3.13</v>
      </c>
      <c r="I83" s="369">
        <v>7.3</v>
      </c>
      <c r="J83" s="9" t="str">
        <f>IF(C83=0,"",(((G83*0.001)+2.58*(SQRT(G83*0.001/C83))))*1000)</f>
        <v/>
      </c>
      <c r="K83" s="288"/>
      <c r="L83" s="267"/>
      <c r="M83" s="267"/>
      <c r="N83" s="8" t="str">
        <f t="shared" si="17"/>
        <v>-</v>
      </c>
      <c r="O83" s="7" t="str">
        <f t="shared" si="14"/>
        <v>-</v>
      </c>
      <c r="P83" s="369">
        <v>18.309999999999999</v>
      </c>
      <c r="Q83" s="369">
        <v>39.93</v>
      </c>
      <c r="R83" s="10" t="str">
        <f t="shared" si="20"/>
        <v/>
      </c>
      <c r="S83" s="288"/>
      <c r="T83" s="267"/>
      <c r="U83" s="267"/>
      <c r="V83" s="8" t="str">
        <f t="shared" si="18"/>
        <v>-</v>
      </c>
      <c r="W83" s="7" t="str">
        <f t="shared" si="15"/>
        <v>-</v>
      </c>
      <c r="X83" s="369">
        <v>4.18</v>
      </c>
      <c r="Y83" s="369">
        <v>5.34</v>
      </c>
      <c r="Z83" s="10" t="str">
        <f t="shared" si="21"/>
        <v/>
      </c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 spans="1:58" ht="13.5" thickBot="1" x14ac:dyDescent="0.25">
      <c r="A84" s="429"/>
      <c r="B84" s="63" t="s">
        <v>32</v>
      </c>
      <c r="C84" s="268"/>
      <c r="D84" s="269"/>
      <c r="E84" s="269"/>
      <c r="F84" s="43" t="str">
        <f t="shared" si="16"/>
        <v>-</v>
      </c>
      <c r="G84" s="43" t="str">
        <f t="shared" si="13"/>
        <v>-</v>
      </c>
      <c r="H84" s="369">
        <v>3.13</v>
      </c>
      <c r="I84" s="369">
        <v>7.3</v>
      </c>
      <c r="J84" s="125" t="str">
        <f t="shared" si="19"/>
        <v/>
      </c>
      <c r="K84" s="289"/>
      <c r="L84" s="269"/>
      <c r="M84" s="269"/>
      <c r="N84" s="42" t="str">
        <f t="shared" si="17"/>
        <v>-</v>
      </c>
      <c r="O84" s="43" t="str">
        <f t="shared" si="14"/>
        <v>-</v>
      </c>
      <c r="P84" s="369">
        <v>18.309999999999999</v>
      </c>
      <c r="Q84" s="369">
        <v>39.93</v>
      </c>
      <c r="R84" s="102" t="str">
        <f t="shared" si="20"/>
        <v/>
      </c>
      <c r="S84" s="289"/>
      <c r="T84" s="269"/>
      <c r="U84" s="269"/>
      <c r="V84" s="42" t="str">
        <f t="shared" si="18"/>
        <v>-</v>
      </c>
      <c r="W84" s="43" t="str">
        <f t="shared" si="15"/>
        <v>-</v>
      </c>
      <c r="X84" s="369">
        <v>4.18</v>
      </c>
      <c r="Y84" s="369">
        <v>5.34</v>
      </c>
      <c r="Z84" s="102" t="str">
        <f t="shared" si="21"/>
        <v/>
      </c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1:58" ht="17.25" thickTop="1" thickBot="1" x14ac:dyDescent="0.3">
      <c r="A85" s="16"/>
      <c r="B85" s="165" t="s">
        <v>33</v>
      </c>
      <c r="C85" s="166">
        <f>SUM(C73:C84)</f>
        <v>0</v>
      </c>
      <c r="D85" s="167">
        <f>SUM(D73:D84)</f>
        <v>0</v>
      </c>
      <c r="E85" s="167">
        <f>SUM(E73:E84)</f>
        <v>0</v>
      </c>
      <c r="F85" s="168" t="str">
        <f>IF(C85=0,"-",(E85/C85*1000))</f>
        <v>-</v>
      </c>
      <c r="G85" s="168" t="str">
        <f t="shared" si="13"/>
        <v>-</v>
      </c>
      <c r="H85" s="369">
        <v>3.13</v>
      </c>
      <c r="I85" s="369">
        <v>7.3</v>
      </c>
      <c r="J85" s="169" t="str">
        <f>IF(C85=0,"",(((G85*0.001)+2.58*(SQRT(G85*0.001/C85))))*1000)</f>
        <v/>
      </c>
      <c r="K85" s="170">
        <f>SUM(K73:K84)</f>
        <v>0</v>
      </c>
      <c r="L85" s="167">
        <f>SUM(L73:L84)</f>
        <v>0</v>
      </c>
      <c r="M85" s="167">
        <f>SUM(M73:M84)</f>
        <v>0</v>
      </c>
      <c r="N85" s="171" t="str">
        <f>IF(K85=0,"-",(M85/K85*1000))</f>
        <v>-</v>
      </c>
      <c r="O85" s="168" t="str">
        <f t="shared" si="14"/>
        <v>-</v>
      </c>
      <c r="P85" s="369">
        <v>18.309999999999999</v>
      </c>
      <c r="Q85" s="369">
        <v>39.93</v>
      </c>
      <c r="R85" s="172" t="str">
        <f t="shared" si="20"/>
        <v/>
      </c>
      <c r="S85" s="170">
        <f>SUM(S73:S84)</f>
        <v>0</v>
      </c>
      <c r="T85" s="167">
        <f>SUM(T73:T84)</f>
        <v>0</v>
      </c>
      <c r="U85" s="167">
        <f>SUM(U73:U84)</f>
        <v>0</v>
      </c>
      <c r="V85" s="171" t="str">
        <f>IF(S85=0,"-",(U85/S85*1000))</f>
        <v>-</v>
      </c>
      <c r="W85" s="168" t="str">
        <f t="shared" si="15"/>
        <v>-</v>
      </c>
      <c r="X85" s="369">
        <v>4.18</v>
      </c>
      <c r="Y85" s="369">
        <v>5.34</v>
      </c>
      <c r="Z85" s="172" t="str">
        <f>IF(S85=0,"",(((W85*0.001)+2.58*(SQRT(W85*0.001/S85))))*1000)</f>
        <v/>
      </c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spans="1:58" ht="26.25" customHeight="1" thickTop="1" thickBot="1" x14ac:dyDescent="0.4">
      <c r="A86" s="430" t="s">
        <v>39</v>
      </c>
      <c r="B86" s="431"/>
      <c r="C86" s="164">
        <f>SUM(C20,C33,C46,C59,C72,C85)</f>
        <v>0</v>
      </c>
      <c r="D86" s="164">
        <f>SUM(D20,D33,D46,D59,D72,D85)</f>
        <v>0</v>
      </c>
      <c r="E86" s="164">
        <f>SUM(E20,E33,E46,E59,E72,E85)</f>
        <v>0</v>
      </c>
      <c r="F86" s="17" t="str">
        <f>IF(C86=0,"-",(E86/C86*1000))</f>
        <v>-</v>
      </c>
      <c r="G86" s="17"/>
      <c r="H86" s="137"/>
      <c r="I86" s="137"/>
      <c r="J86" s="19"/>
      <c r="K86" s="164">
        <f>SUM(K20,K33,K46,K59,K72,K85)</f>
        <v>0</v>
      </c>
      <c r="L86" s="164">
        <f>SUM(L20,L33,L46,L59,L72,L85)</f>
        <v>0</v>
      </c>
      <c r="M86" s="164">
        <f>SUM(M20,M33,M46,M59,M72,M85)</f>
        <v>0</v>
      </c>
      <c r="N86" s="17" t="str">
        <f>IF(K86=0,"-",(M86/K86*1000))</f>
        <v>-</v>
      </c>
      <c r="O86" s="17"/>
      <c r="P86" s="137"/>
      <c r="Q86" s="137"/>
      <c r="R86" s="19"/>
      <c r="S86" s="164">
        <f>SUM(S20,S33,S46,S59,S72,S85)</f>
        <v>0</v>
      </c>
      <c r="T86" s="164">
        <f>SUM(T20,T33,T46,T59,T72,T85)</f>
        <v>0</v>
      </c>
      <c r="U86" s="164">
        <f>SUM(U20,U33,U46,U59,U72,U85)</f>
        <v>0</v>
      </c>
      <c r="V86" s="17" t="str">
        <f>IF(S86=0,"-",(U86/S86*1000))</f>
        <v>-</v>
      </c>
      <c r="W86" s="17"/>
      <c r="X86" s="137"/>
      <c r="Y86" s="137"/>
      <c r="Z86" s="18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spans="1:58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</sheetData>
  <mergeCells count="37">
    <mergeCell ref="A60:A71"/>
    <mergeCell ref="A73:A84"/>
    <mergeCell ref="A86:B86"/>
    <mergeCell ref="A8:A20"/>
    <mergeCell ref="A21:A33"/>
    <mergeCell ref="A34:A45"/>
    <mergeCell ref="A47:A58"/>
    <mergeCell ref="Y3:Y6"/>
    <mergeCell ref="Z3:Z6"/>
    <mergeCell ref="T3:T6"/>
    <mergeCell ref="U3:U6"/>
    <mergeCell ref="V3:V6"/>
    <mergeCell ref="W3:W6"/>
    <mergeCell ref="I3:I6"/>
    <mergeCell ref="J3:J6"/>
    <mergeCell ref="K3:K6"/>
    <mergeCell ref="L3:L6"/>
    <mergeCell ref="S3:S6"/>
    <mergeCell ref="M3:M6"/>
    <mergeCell ref="N3:N6"/>
    <mergeCell ref="O3:O6"/>
    <mergeCell ref="B1:Z1"/>
    <mergeCell ref="A2:A7"/>
    <mergeCell ref="B2:B7"/>
    <mergeCell ref="C2:J2"/>
    <mergeCell ref="K2:R2"/>
    <mergeCell ref="S2:Z2"/>
    <mergeCell ref="C3:C6"/>
    <mergeCell ref="D3:D6"/>
    <mergeCell ref="E3:E6"/>
    <mergeCell ref="F3:F6"/>
    <mergeCell ref="X3:X6"/>
    <mergeCell ref="P3:P6"/>
    <mergeCell ref="Q3:Q6"/>
    <mergeCell ref="R3:R6"/>
    <mergeCell ref="G3:G6"/>
    <mergeCell ref="H3:H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Q75" sqref="Q75"/>
    </sheetView>
  </sheetViews>
  <sheetFormatPr baseColWidth="10" defaultRowHeight="12.75" x14ac:dyDescent="0.2"/>
  <cols>
    <col min="1" max="1" width="7.85546875" customWidth="1"/>
    <col min="2" max="2" width="6.7109375" customWidth="1"/>
    <col min="3" max="13" width="5.140625" customWidth="1"/>
  </cols>
  <sheetData>
    <row r="1" spans="1:2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 t="s">
        <v>78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"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13.5" x14ac:dyDescent="0.2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s="11"/>
      <c r="O4" s="11"/>
      <c r="P4" s="435" t="s">
        <v>72</v>
      </c>
      <c r="Q4" s="435"/>
      <c r="R4" s="435"/>
      <c r="S4" s="435"/>
      <c r="T4" s="435"/>
      <c r="U4" s="435"/>
      <c r="V4" s="11"/>
      <c r="W4" s="11"/>
      <c r="X4" s="11"/>
      <c r="Y4" s="11"/>
    </row>
    <row r="5" spans="1:27" ht="13.5" x14ac:dyDescent="0.2">
      <c r="A5" s="6">
        <v>2005</v>
      </c>
      <c r="B5" s="27">
        <f>'UCI-Medicina (adultos)'!$E$8</f>
        <v>0</v>
      </c>
      <c r="C5" s="27">
        <f>'UCI-Medicina (adultos)'!$E$9</f>
        <v>0</v>
      </c>
      <c r="D5" s="27">
        <f>'UCI-Medicina (adultos)'!$E$10</f>
        <v>0</v>
      </c>
      <c r="E5" s="27">
        <f>'UCI-Medicina (adultos)'!$E$11</f>
        <v>0</v>
      </c>
      <c r="F5" s="27">
        <f>'UCI-Medicina (adultos)'!$E$12</f>
        <v>0</v>
      </c>
      <c r="G5" s="27">
        <f>'UCI-Medicina (adultos)'!$E$13</f>
        <v>0</v>
      </c>
      <c r="H5" s="27">
        <f>'UCI-Medicina (adultos)'!$E$14</f>
        <v>0</v>
      </c>
      <c r="I5" s="27">
        <f>'UCI-Medicina (adultos)'!$E$15</f>
        <v>0</v>
      </c>
      <c r="J5" s="27">
        <f>'UCI-Medicina (adultos)'!$E$16</f>
        <v>0</v>
      </c>
      <c r="K5" s="27">
        <f>'UCI-Medicina (adultos)'!$E$17</f>
        <v>0</v>
      </c>
      <c r="L5" s="27">
        <f>'UCI-Medicina (adultos)'!$E$18</f>
        <v>0</v>
      </c>
      <c r="M5" s="27">
        <f>'UCI-Medicina (adultos)'!$E$19</f>
        <v>0</v>
      </c>
      <c r="N5" s="11"/>
      <c r="O5" s="11"/>
      <c r="P5" s="435" t="s">
        <v>79</v>
      </c>
      <c r="Q5" s="435"/>
      <c r="R5" s="435"/>
      <c r="S5" s="435"/>
      <c r="T5" s="435"/>
      <c r="U5" s="435"/>
      <c r="V5" s="11"/>
      <c r="W5" s="11"/>
      <c r="X5" s="11"/>
      <c r="Y5" s="11"/>
    </row>
    <row r="6" spans="1:27" x14ac:dyDescent="0.2">
      <c r="A6" s="6">
        <v>2006</v>
      </c>
      <c r="B6" s="27">
        <f>'UCI-Medicina (adultos)'!$E$21</f>
        <v>0</v>
      </c>
      <c r="C6" s="27">
        <f>'UCI-Medicina (adultos)'!$E$22</f>
        <v>0</v>
      </c>
      <c r="D6" s="27">
        <f>'UCI-Medicina (adultos)'!$E$23</f>
        <v>0</v>
      </c>
      <c r="E6" s="27">
        <f>'UCI-Medicina (adultos)'!$E$24</f>
        <v>0</v>
      </c>
      <c r="F6" s="27">
        <f>'UCI-Medicina (adultos)'!$E$25</f>
        <v>0</v>
      </c>
      <c r="G6" s="27">
        <f>'UCI-Medicina (adultos)'!$E$26</f>
        <v>0</v>
      </c>
      <c r="H6" s="27">
        <f>'UCI-Medicina (adultos)'!$E$27</f>
        <v>0</v>
      </c>
      <c r="I6" s="27">
        <f>'UCI-Medicina (adultos)'!$E$28</f>
        <v>0</v>
      </c>
      <c r="J6" s="27">
        <f>'UCI-Medicina (adultos)'!$E$29</f>
        <v>0</v>
      </c>
      <c r="K6" s="27">
        <f>'UCI-Medicina (adultos)'!$E$30</f>
        <v>0</v>
      </c>
      <c r="L6" s="27">
        <f>'UCI-Medicina (adultos)'!$E$31</f>
        <v>0</v>
      </c>
      <c r="M6" s="27">
        <f>'UCI-Medicina (adultos)'!$E$32</f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x14ac:dyDescent="0.2">
      <c r="A7" s="6">
        <v>2007</v>
      </c>
      <c r="B7" s="27">
        <f>'UCI-Medicina (adultos)'!$E$34</f>
        <v>0</v>
      </c>
      <c r="C7" s="27">
        <f>'UCI-Medicina (adultos)'!$E$35</f>
        <v>0</v>
      </c>
      <c r="D7" s="27">
        <f>'UCI-Medicina (adultos)'!$E$36</f>
        <v>0</v>
      </c>
      <c r="E7" s="27">
        <f>'UCI-Medicina (adultos)'!$E$37</f>
        <v>0</v>
      </c>
      <c r="F7" s="27">
        <f>'UCI-Medicina (adultos)'!$E$38</f>
        <v>0</v>
      </c>
      <c r="G7" s="27">
        <f>'UCI-Medicina (adultos)'!$E$39</f>
        <v>0</v>
      </c>
      <c r="H7" s="27">
        <f>'UCI-Medicina (adultos)'!$E$40</f>
        <v>0</v>
      </c>
      <c r="I7" s="27">
        <f>'UCI-Medicina (adultos)'!$E$41</f>
        <v>0</v>
      </c>
      <c r="J7" s="27">
        <f>'UCI-Medicina (adultos)'!$E$42</f>
        <v>0</v>
      </c>
      <c r="K7" s="27">
        <f>'UCI-Medicina (adultos)'!$E$43</f>
        <v>0</v>
      </c>
      <c r="L7" s="27">
        <f>'UCI-Medicina (adultos)'!$E$44</f>
        <v>0</v>
      </c>
      <c r="M7" s="27">
        <f>'UCI-Medicina (adultos)'!$E$45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7" x14ac:dyDescent="0.2">
      <c r="A8" s="6">
        <v>2008</v>
      </c>
      <c r="B8" s="27">
        <f>'UCI-Medicina (adultos)'!$E$47</f>
        <v>0</v>
      </c>
      <c r="C8" s="27">
        <f>'UCI-Medicina (adultos)'!$E$48</f>
        <v>0</v>
      </c>
      <c r="D8" s="27">
        <f>'UCI-Medicina (adultos)'!$E$49</f>
        <v>0</v>
      </c>
      <c r="E8" s="27">
        <f>'UCI-Medicina (adultos)'!$E$50</f>
        <v>0</v>
      </c>
      <c r="F8" s="27">
        <f>'UCI-Medicina (adultos)'!$E$51</f>
        <v>0</v>
      </c>
      <c r="G8" s="27">
        <f>'UCI-Medicina (adultos)'!$E$52</f>
        <v>0</v>
      </c>
      <c r="H8" s="27">
        <f>'UCI-Medicina (adultos)'!$E$53</f>
        <v>0</v>
      </c>
      <c r="I8" s="27">
        <f>'UCI-Medicina (adultos)'!$E$54</f>
        <v>0</v>
      </c>
      <c r="J8" s="27">
        <f>'UCI-Medicina (adultos)'!$E$55</f>
        <v>0</v>
      </c>
      <c r="K8" s="27">
        <f>'UCI-Medicina (adultos)'!$E$56</f>
        <v>0</v>
      </c>
      <c r="L8" s="27">
        <f>'UCI-Medicina (adultos)'!$E$57</f>
        <v>0</v>
      </c>
      <c r="M8" s="27">
        <f>'UCI-Medicina (adultos)'!$E$58</f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">
      <c r="A9" s="6">
        <v>2009</v>
      </c>
      <c r="B9" s="27">
        <f>'UCI-Medicina (adultos)'!$E$60</f>
        <v>0</v>
      </c>
      <c r="C9" s="27">
        <f>'UCI-Medicina (adultos)'!$E$61</f>
        <v>0</v>
      </c>
      <c r="D9" s="27">
        <f>'UCI-Medicina (adultos)'!$E$62</f>
        <v>0</v>
      </c>
      <c r="E9" s="27">
        <f>'UCI-Medicina (adultos)'!$E$63</f>
        <v>0</v>
      </c>
      <c r="F9" s="27">
        <f>'UCI-Medicina (adultos)'!$E$64</f>
        <v>0</v>
      </c>
      <c r="G9" s="27">
        <f>'UCI-Medicina (adultos)'!$E$65</f>
        <v>0</v>
      </c>
      <c r="H9" s="27">
        <f>'UCI-Medicina (adultos)'!$E$66</f>
        <v>0</v>
      </c>
      <c r="I9" s="27">
        <f>'UCI-Medicina (adultos)'!$E$67</f>
        <v>0</v>
      </c>
      <c r="J9" s="27">
        <f>'UCI-Medicina (adultos)'!$E$68</f>
        <v>0</v>
      </c>
      <c r="K9" s="27">
        <f>'UCI-Medicina (adultos)'!$E$69</f>
        <v>0</v>
      </c>
      <c r="L9" s="27">
        <f>'UCI-Medicina (adultos)'!$E$70</f>
        <v>0</v>
      </c>
      <c r="M9" s="27">
        <f>'UCI-Medicina (adultos)'!$E$71</f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">
      <c r="A10">
        <v>2010</v>
      </c>
      <c r="B10" s="27">
        <f>'UCI-Medicina (adultos)'!$E$73</f>
        <v>0</v>
      </c>
      <c r="C10" s="27">
        <f>'UCI-Medicina (adultos)'!$E$74</f>
        <v>0</v>
      </c>
      <c r="D10" s="27">
        <f>'UCI-Medicina (adultos)'!$E$75</f>
        <v>0</v>
      </c>
      <c r="E10" s="27">
        <f>'UCI-Medicina (adultos)'!$E$76</f>
        <v>0</v>
      </c>
      <c r="F10" s="27">
        <f>'UCI-Medicina (adultos)'!$E$77</f>
        <v>0</v>
      </c>
      <c r="G10" s="27">
        <f>'UCI-Medicina (adultos)'!$E$78</f>
        <v>0</v>
      </c>
      <c r="H10" s="27">
        <f>'UCI-Medicina (adultos)'!$E$79</f>
        <v>0</v>
      </c>
      <c r="I10" s="27">
        <f>'UCI-Medicina (adultos)'!$E$80</f>
        <v>0</v>
      </c>
      <c r="J10" s="27">
        <f>'UCI-Medicina (adultos)'!$E$81</f>
        <v>0</v>
      </c>
      <c r="K10" s="27">
        <f>'UCI-Medicina (adultos)'!$E$82</f>
        <v>0</v>
      </c>
      <c r="L10" s="27">
        <f>'UCI-Medicina (adultos)'!$E$83</f>
        <v>0</v>
      </c>
      <c r="M10" s="27">
        <f>'UCI-Medicina (adultos)'!$E$84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"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"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"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t="s">
        <v>30</v>
      </c>
      <c r="L14" t="s">
        <v>31</v>
      </c>
      <c r="M14" t="s">
        <v>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">
      <c r="A15" t="s">
        <v>42</v>
      </c>
      <c r="B15" s="4">
        <f>QUARTILE(B5:B9,1)</f>
        <v>0</v>
      </c>
      <c r="C15" s="4">
        <f t="shared" ref="C15:M15" si="0">QUARTILE(C5:C9,1)</f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">
      <c r="A16" t="s">
        <v>41</v>
      </c>
      <c r="B16" s="4">
        <f t="shared" ref="B16:M16" si="1">QUARTILE(B5:B9,2)</f>
        <v>0</v>
      </c>
      <c r="C16" s="4">
        <f t="shared" si="1"/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t="s">
        <v>40</v>
      </c>
      <c r="B17" s="4">
        <f t="shared" ref="B17:M17" si="2">QUARTILE(B5:B9,3)</f>
        <v>0</v>
      </c>
      <c r="C17" s="4">
        <f t="shared" si="2"/>
        <v>0</v>
      </c>
      <c r="D17" s="4">
        <f t="shared" si="2"/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"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3.5" x14ac:dyDescent="0.2">
      <c r="B23" t="s">
        <v>21</v>
      </c>
      <c r="C23" t="s">
        <v>22</v>
      </c>
      <c r="D23" t="s">
        <v>23</v>
      </c>
      <c r="E23" t="s">
        <v>24</v>
      </c>
      <c r="F23" t="s">
        <v>25</v>
      </c>
      <c r="G23" t="s">
        <v>26</v>
      </c>
      <c r="H23" t="s">
        <v>27</v>
      </c>
      <c r="I23" t="s">
        <v>28</v>
      </c>
      <c r="J23" t="s">
        <v>29</v>
      </c>
      <c r="K23" t="s">
        <v>30</v>
      </c>
      <c r="L23" t="s">
        <v>31</v>
      </c>
      <c r="M23" t="s">
        <v>32</v>
      </c>
      <c r="N23" s="11"/>
      <c r="O23" s="11"/>
      <c r="P23" s="435" t="s">
        <v>73</v>
      </c>
      <c r="Q23" s="435"/>
      <c r="R23" s="435"/>
      <c r="S23" s="435"/>
      <c r="T23" s="435"/>
      <c r="U23" s="435"/>
      <c r="V23" s="11"/>
      <c r="W23" s="11"/>
      <c r="X23" s="11"/>
      <c r="Y23" s="11"/>
    </row>
    <row r="24" spans="1:25" ht="13.5" x14ac:dyDescent="0.2">
      <c r="A24" s="6">
        <v>2005</v>
      </c>
      <c r="B24" s="27">
        <f>'UCI-Medicina (adultos)'!$M$8</f>
        <v>0</v>
      </c>
      <c r="C24" s="27">
        <f>'UCI-Medicina (adultos)'!$M$9</f>
        <v>0</v>
      </c>
      <c r="D24" s="27">
        <f>'UCI-Medicina (adultos)'!$M$10</f>
        <v>0</v>
      </c>
      <c r="E24" s="27">
        <f>'UCI-Medicina (adultos)'!$M$11</f>
        <v>0</v>
      </c>
      <c r="F24" s="27">
        <f>'UCI-Medicina (adultos)'!$M$12</f>
        <v>0</v>
      </c>
      <c r="G24" s="27">
        <f>'UCI-Medicina (adultos)'!$M$13</f>
        <v>0</v>
      </c>
      <c r="H24" s="27">
        <f>'UCI-Medicina (adultos)'!$M$14</f>
        <v>0</v>
      </c>
      <c r="I24" s="27">
        <f>'UCI-Medicina (adultos)'!$M$15</f>
        <v>0</v>
      </c>
      <c r="J24" s="27">
        <f>'UCI-Medicina (adultos)'!$M$16</f>
        <v>0</v>
      </c>
      <c r="K24" s="27">
        <f>'UCI-Medicina (adultos)'!$M$17</f>
        <v>0</v>
      </c>
      <c r="L24" s="27">
        <f>'UCI-Medicina (adultos)'!$M$18</f>
        <v>0</v>
      </c>
      <c r="M24" s="27">
        <f>'UCI-Medicina (adultos)'!$M$19</f>
        <v>0</v>
      </c>
      <c r="N24" s="11"/>
      <c r="O24" s="11"/>
      <c r="P24" s="435" t="s">
        <v>79</v>
      </c>
      <c r="Q24" s="435"/>
      <c r="R24" s="435"/>
      <c r="S24" s="435"/>
      <c r="T24" s="435"/>
      <c r="U24" s="435"/>
      <c r="V24" s="11"/>
      <c r="W24" s="11"/>
      <c r="X24" s="11"/>
      <c r="Y24" s="11"/>
    </row>
    <row r="25" spans="1:25" x14ac:dyDescent="0.2">
      <c r="A25">
        <v>2006</v>
      </c>
      <c r="B25" s="27">
        <f>'UCI-Medicina (adultos)'!$M$21</f>
        <v>0</v>
      </c>
      <c r="C25" s="27">
        <f>'UCI-Medicina (adultos)'!$M$22</f>
        <v>0</v>
      </c>
      <c r="D25" s="27">
        <f>'UCI-Medicina (adultos)'!$M$23</f>
        <v>0</v>
      </c>
      <c r="E25" s="27">
        <f>'UCI-Medicina (adultos)'!$M$24</f>
        <v>0</v>
      </c>
      <c r="F25" s="27">
        <f>'UCI-Medicina (adultos)'!$M$25</f>
        <v>0</v>
      </c>
      <c r="G25" s="27">
        <f>'UCI-Medicina (adultos)'!$M$26</f>
        <v>0</v>
      </c>
      <c r="H25" s="27">
        <f>'UCI-Medicina (adultos)'!$M$27</f>
        <v>0</v>
      </c>
      <c r="I25" s="27">
        <f>'UCI-Medicina (adultos)'!$M$28</f>
        <v>0</v>
      </c>
      <c r="J25" s="27">
        <f>'UCI-Medicina (adultos)'!$M$29</f>
        <v>0</v>
      </c>
      <c r="K25" s="27">
        <f>'UCI-Medicina (adultos)'!$M$30</f>
        <v>0</v>
      </c>
      <c r="L25" s="27">
        <f>'UCI-Medicina (adultos)'!$M$31</f>
        <v>0</v>
      </c>
      <c r="M25" s="27">
        <f>'UCI-Medicina (adultos)'!$M$32</f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">
      <c r="A26">
        <v>2007</v>
      </c>
      <c r="B26" s="27">
        <f>'UCI-Medicina (adultos)'!$M$34</f>
        <v>0</v>
      </c>
      <c r="C26" s="27">
        <f>'UCI-Medicina (adultos)'!$M$35</f>
        <v>0</v>
      </c>
      <c r="D26" s="27">
        <f>'UCI-Medicina (adultos)'!$M$36</f>
        <v>0</v>
      </c>
      <c r="E26" s="27">
        <f>'UCI-Medicina (adultos)'!$M$37</f>
        <v>0</v>
      </c>
      <c r="F26" s="27">
        <f>'UCI-Medicina (adultos)'!$M$38</f>
        <v>0</v>
      </c>
      <c r="G26" s="27">
        <f>'UCI-Medicina (adultos)'!$M$39</f>
        <v>0</v>
      </c>
      <c r="H26" s="27">
        <f>'UCI-Medicina (adultos)'!$M$40</f>
        <v>0</v>
      </c>
      <c r="I26" s="27">
        <f>'UCI-Medicina (adultos)'!$M$41</f>
        <v>0</v>
      </c>
      <c r="J26" s="27">
        <f>'UCI-Medicina (adultos)'!$M$42</f>
        <v>0</v>
      </c>
      <c r="K26" s="27">
        <f>'UCI-Medicina (adultos)'!$M$43</f>
        <v>0</v>
      </c>
      <c r="L26" s="27">
        <f>'UCI-Medicina (adultos)'!$M$44</f>
        <v>0</v>
      </c>
      <c r="M26" s="27">
        <f>'UCI-Medicina (adultos)'!$M$45</f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">
      <c r="A27">
        <v>2008</v>
      </c>
      <c r="B27" s="27">
        <f>'UCI-Medicina (adultos)'!$M$47</f>
        <v>0</v>
      </c>
      <c r="C27" s="27">
        <f>'UCI-Medicina (adultos)'!$M$48</f>
        <v>0</v>
      </c>
      <c r="D27" s="27">
        <f>'UCI-Medicina (adultos)'!$M$49</f>
        <v>0</v>
      </c>
      <c r="E27" s="27">
        <f>'UCI-Medicina (adultos)'!$M$50</f>
        <v>0</v>
      </c>
      <c r="F27" s="27">
        <f>'UCI-Medicina (adultos)'!$M$51</f>
        <v>0</v>
      </c>
      <c r="G27" s="27">
        <f>'UCI-Medicina (adultos)'!$M$52</f>
        <v>0</v>
      </c>
      <c r="H27" s="27">
        <f>'UCI-Medicina (adultos)'!$M$53</f>
        <v>0</v>
      </c>
      <c r="I27" s="27">
        <f>'UCI-Medicina (adultos)'!$M$54</f>
        <v>0</v>
      </c>
      <c r="J27" s="27">
        <f>'UCI-Medicina (adultos)'!$M$55</f>
        <v>0</v>
      </c>
      <c r="K27" s="27">
        <f>'UCI-Medicina (adultos)'!$M$56</f>
        <v>0</v>
      </c>
      <c r="L27" s="27">
        <f>'UCI-Medicina (adultos)'!$M$57</f>
        <v>0</v>
      </c>
      <c r="M27" s="27">
        <f>'UCI-Medicina (adultos)'!$M$58</f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>
        <v>2009</v>
      </c>
      <c r="B28" s="27">
        <f>'UCI-Medicina (adultos)'!$M$60</f>
        <v>0</v>
      </c>
      <c r="C28" s="27">
        <f>'UCI-Medicina (adultos)'!$M$61</f>
        <v>0</v>
      </c>
      <c r="D28" s="27">
        <f>'UCI-Medicina (adultos)'!$M$62</f>
        <v>0</v>
      </c>
      <c r="E28" s="27">
        <f>'UCI-Medicina (adultos)'!$M$63</f>
        <v>0</v>
      </c>
      <c r="F28" s="27">
        <f>'UCI-Medicina (adultos)'!$M$64</f>
        <v>0</v>
      </c>
      <c r="G28" s="27">
        <f>'UCI-Medicina (adultos)'!$M$65</f>
        <v>0</v>
      </c>
      <c r="H28" s="27">
        <f>'UCI-Medicina (adultos)'!$M$66</f>
        <v>0</v>
      </c>
      <c r="I28" s="27">
        <f>'UCI-Medicina (adultos)'!$M$67</f>
        <v>0</v>
      </c>
      <c r="J28" s="27">
        <f>'UCI-Medicina (adultos)'!$M$68</f>
        <v>0</v>
      </c>
      <c r="K28" s="27">
        <f>'UCI-Medicina (adultos)'!$M$69</f>
        <v>0</v>
      </c>
      <c r="L28" s="27">
        <f>'UCI-Medicina (adultos)'!$M$70</f>
        <v>0</v>
      </c>
      <c r="M28" s="27">
        <f>'UCI-Medicina (adultos)'!$M$71</f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>
        <v>2010</v>
      </c>
      <c r="B29" s="27">
        <f>'UCI-Medicina (adultos)'!$M$73</f>
        <v>0</v>
      </c>
      <c r="C29" s="27">
        <f>'UCI-Medicina (adultos)'!$M$74</f>
        <v>0</v>
      </c>
      <c r="D29" s="27">
        <f>'UCI-Medicina (adultos)'!$M$75</f>
        <v>0</v>
      </c>
      <c r="E29" s="27">
        <f>'UCI-Medicina (adultos)'!$M$76</f>
        <v>0</v>
      </c>
      <c r="F29" s="27">
        <f>'UCI-Medicina (adultos)'!$M$77</f>
        <v>0</v>
      </c>
      <c r="G29" s="27">
        <f>'UCI-Medicina (adultos)'!$M$78</f>
        <v>0</v>
      </c>
      <c r="H29" s="27">
        <f>'UCI-Medicina (adultos)'!$M$79</f>
        <v>0</v>
      </c>
      <c r="I29" s="27">
        <f>'UCI-Medicina (adultos)'!$M$80</f>
        <v>0</v>
      </c>
      <c r="J29" s="27">
        <f>'UCI-Medicina (adultos)'!$M$81</f>
        <v>0</v>
      </c>
      <c r="K29" s="27">
        <f>'UCI-Medicina (adultos)'!$M$82</f>
        <v>0</v>
      </c>
      <c r="L29" s="27">
        <f>'UCI-Medicina (adultos)'!$M$83</f>
        <v>0</v>
      </c>
      <c r="M29" s="27">
        <f>'UCI-Medicina (adultos)'!$M$84</f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B33" t="s">
        <v>21</v>
      </c>
      <c r="C33" t="s">
        <v>22</v>
      </c>
      <c r="D33" t="s">
        <v>23</v>
      </c>
      <c r="E33" t="s">
        <v>24</v>
      </c>
      <c r="F33" t="s">
        <v>25</v>
      </c>
      <c r="G33" t="s">
        <v>26</v>
      </c>
      <c r="H33" t="s">
        <v>27</v>
      </c>
      <c r="I33" t="s">
        <v>28</v>
      </c>
      <c r="J33" t="s">
        <v>29</v>
      </c>
      <c r="K33" t="s">
        <v>30</v>
      </c>
      <c r="L33" t="s">
        <v>31</v>
      </c>
      <c r="M33" t="s">
        <v>32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t="s">
        <v>42</v>
      </c>
      <c r="B34" s="4">
        <f>QUARTILE(B24:B28,1)</f>
        <v>0</v>
      </c>
      <c r="C34" s="4">
        <f t="shared" ref="C34:M34" si="3">QUARTILE(C24:C28,1)</f>
        <v>0</v>
      </c>
      <c r="D34" s="4">
        <f t="shared" si="3"/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t="s">
        <v>41</v>
      </c>
      <c r="B35" s="4">
        <f>QUARTILE(B24:B28,2)</f>
        <v>0</v>
      </c>
      <c r="C35" s="4">
        <f t="shared" ref="C35:M35" si="4">QUARTILE(C24:C28,2)</f>
        <v>0</v>
      </c>
      <c r="D35" s="4">
        <f t="shared" si="4"/>
        <v>0</v>
      </c>
      <c r="E35" s="4">
        <f t="shared" si="4"/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t="s">
        <v>40</v>
      </c>
      <c r="B36" s="4">
        <f>QUARTILE(B24:B28,3)</f>
        <v>0</v>
      </c>
      <c r="C36" s="4">
        <f t="shared" ref="C36:M36" si="5">QUARTILE(C24:C28,3)</f>
        <v>0</v>
      </c>
      <c r="D36" s="4">
        <f t="shared" si="5"/>
        <v>0</v>
      </c>
      <c r="E36" s="4">
        <f t="shared" si="5"/>
        <v>0</v>
      </c>
      <c r="F36" s="4">
        <f t="shared" si="5"/>
        <v>0</v>
      </c>
      <c r="G36" s="4">
        <f t="shared" si="5"/>
        <v>0</v>
      </c>
      <c r="H36" s="4">
        <f t="shared" si="5"/>
        <v>0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0</v>
      </c>
      <c r="M36" s="4">
        <f t="shared" si="5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3.5" x14ac:dyDescent="0.2">
      <c r="B42" t="s">
        <v>21</v>
      </c>
      <c r="C42" t="s">
        <v>22</v>
      </c>
      <c r="D42" t="s">
        <v>23</v>
      </c>
      <c r="E42" t="s">
        <v>24</v>
      </c>
      <c r="F42" t="s">
        <v>25</v>
      </c>
      <c r="G42" t="s">
        <v>26</v>
      </c>
      <c r="H42" t="s">
        <v>27</v>
      </c>
      <c r="I42" t="s">
        <v>28</v>
      </c>
      <c r="J42" t="s">
        <v>29</v>
      </c>
      <c r="K42" t="s">
        <v>30</v>
      </c>
      <c r="L42" t="s">
        <v>31</v>
      </c>
      <c r="M42" t="s">
        <v>32</v>
      </c>
      <c r="N42" s="11"/>
      <c r="O42" s="11"/>
      <c r="P42" s="435" t="s">
        <v>74</v>
      </c>
      <c r="Q42" s="435"/>
      <c r="R42" s="435"/>
      <c r="S42" s="435"/>
      <c r="T42" s="435"/>
      <c r="U42" s="435"/>
      <c r="V42" s="11"/>
      <c r="W42" s="11"/>
      <c r="X42" s="11"/>
      <c r="Y42" s="11"/>
    </row>
    <row r="43" spans="1:25" ht="13.5" x14ac:dyDescent="0.2">
      <c r="A43" s="6">
        <v>2005</v>
      </c>
      <c r="B43" s="27">
        <f>'UCI-Medicina (adultos)'!$U$8</f>
        <v>0</v>
      </c>
      <c r="C43" s="27">
        <f>'UCI-Medicina (adultos)'!$U$9</f>
        <v>0</v>
      </c>
      <c r="D43" s="27">
        <f>'UCI-Medicina (adultos)'!$U$10</f>
        <v>0</v>
      </c>
      <c r="E43" s="27">
        <f>'UCI-Medicina (adultos)'!$U$11</f>
        <v>0</v>
      </c>
      <c r="F43" s="27">
        <f>'UCI-Medicina (adultos)'!$U$12</f>
        <v>0</v>
      </c>
      <c r="G43" s="27">
        <f>'UCI-Medicina (adultos)'!$U$13</f>
        <v>0</v>
      </c>
      <c r="H43" s="27">
        <f>'UCI-Medicina (adultos)'!$U$14</f>
        <v>0</v>
      </c>
      <c r="I43" s="27">
        <f>'UCI-Medicina (adultos)'!$U$15</f>
        <v>0</v>
      </c>
      <c r="J43" s="27">
        <f>'UCI-Medicina (adultos)'!$U$16</f>
        <v>0</v>
      </c>
      <c r="K43" s="27">
        <f>'UCI-Medicina (adultos)'!$U$17</f>
        <v>0</v>
      </c>
      <c r="L43" s="27">
        <f>'UCI-Medicina (adultos)'!$U$18</f>
        <v>0</v>
      </c>
      <c r="M43" s="27">
        <f>'UCI-Medicina (adultos)'!$U$19</f>
        <v>0</v>
      </c>
      <c r="N43" s="11"/>
      <c r="O43" s="11"/>
      <c r="P43" s="435" t="s">
        <v>79</v>
      </c>
      <c r="Q43" s="435"/>
      <c r="R43" s="435"/>
      <c r="S43" s="435"/>
      <c r="T43" s="435"/>
      <c r="U43" s="435"/>
      <c r="V43" s="11"/>
      <c r="W43" s="11"/>
      <c r="X43" s="11"/>
      <c r="Y43" s="11"/>
    </row>
    <row r="44" spans="1:25" x14ac:dyDescent="0.2">
      <c r="A44">
        <v>2006</v>
      </c>
      <c r="B44" s="27">
        <f>'UCI-Medicina (adultos)'!$U$21</f>
        <v>0</v>
      </c>
      <c r="C44" s="27">
        <f>'UCI-Medicina (adultos)'!$U$22</f>
        <v>0</v>
      </c>
      <c r="D44" s="27">
        <f>'UCI-Medicina (adultos)'!$U$23</f>
        <v>0</v>
      </c>
      <c r="E44" s="27">
        <f>'UCI-Medicina (adultos)'!$U$24</f>
        <v>0</v>
      </c>
      <c r="F44" s="27">
        <f>'UCI-Medicina (adultos)'!$U$25</f>
        <v>0</v>
      </c>
      <c r="G44" s="27">
        <f>'UCI-Medicina (adultos)'!$U$26</f>
        <v>0</v>
      </c>
      <c r="H44" s="27">
        <f>'UCI-Medicina (adultos)'!$U$27</f>
        <v>0</v>
      </c>
      <c r="I44" s="27">
        <f>'UCI-Medicina (adultos)'!$U$28</f>
        <v>0</v>
      </c>
      <c r="J44" s="27">
        <f>'UCI-Medicina (adultos)'!$U$29</f>
        <v>0</v>
      </c>
      <c r="K44" s="27">
        <f>'UCI-Medicina (adultos)'!$U$30</f>
        <v>0</v>
      </c>
      <c r="L44" s="27">
        <f>'UCI-Medicina (adultos)'!$U$31</f>
        <v>0</v>
      </c>
      <c r="M44" s="27">
        <f>'UCI-Medicina (adultos)'!$U$32</f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">
      <c r="A45">
        <v>2007</v>
      </c>
      <c r="B45" s="27">
        <f>'UCI-Medicina (adultos)'!$U$34</f>
        <v>0</v>
      </c>
      <c r="C45" s="27">
        <f>'UCI-Medicina (adultos)'!$U$35</f>
        <v>0</v>
      </c>
      <c r="D45" s="27">
        <f>'UCI-Medicina (adultos)'!$U$36</f>
        <v>0</v>
      </c>
      <c r="E45" s="27">
        <f>'UCI-Medicina (adultos)'!$U$37</f>
        <v>0</v>
      </c>
      <c r="F45" s="27">
        <f>'UCI-Medicina (adultos)'!$U$38</f>
        <v>0</v>
      </c>
      <c r="G45" s="27">
        <f>'UCI-Medicina (adultos)'!$U$39</f>
        <v>0</v>
      </c>
      <c r="H45" s="27">
        <f>'UCI-Medicina (adultos)'!$U$40</f>
        <v>0</v>
      </c>
      <c r="I45" s="27">
        <f>'UCI-Medicina (adultos)'!$U$41</f>
        <v>0</v>
      </c>
      <c r="J45" s="27">
        <f>'UCI-Medicina (adultos)'!$U$42</f>
        <v>0</v>
      </c>
      <c r="K45" s="27">
        <f>'UCI-Medicina (adultos)'!$U$43</f>
        <v>0</v>
      </c>
      <c r="L45" s="27">
        <f>'UCI-Medicina (adultos)'!$U$44</f>
        <v>0</v>
      </c>
      <c r="M45" s="27">
        <f>'UCI-Medicina (adultos)'!$U$45</f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">
      <c r="A46">
        <v>2008</v>
      </c>
      <c r="B46" s="27">
        <f>'UCI-Medicina (adultos)'!$U$47</f>
        <v>0</v>
      </c>
      <c r="C46" s="27">
        <f>'UCI-Medicina (adultos)'!$U$48</f>
        <v>0</v>
      </c>
      <c r="D46" s="27">
        <f>'UCI-Medicina (adultos)'!$U$49</f>
        <v>0</v>
      </c>
      <c r="E46" s="27">
        <f>'UCI-Medicina (adultos)'!$U$50</f>
        <v>0</v>
      </c>
      <c r="F46" s="27">
        <f>'UCI-Medicina (adultos)'!$U$51</f>
        <v>0</v>
      </c>
      <c r="G46" s="27">
        <f>'UCI-Medicina (adultos)'!$U$52</f>
        <v>0</v>
      </c>
      <c r="H46" s="27">
        <f>'UCI-Medicina (adultos)'!$U$53</f>
        <v>0</v>
      </c>
      <c r="I46" s="27">
        <f>'UCI-Medicina (adultos)'!$U$54</f>
        <v>0</v>
      </c>
      <c r="J46" s="27">
        <f>'UCI-Medicina (adultos)'!$U$55</f>
        <v>0</v>
      </c>
      <c r="K46" s="27">
        <f>'UCI-Medicina (adultos)'!$U$56</f>
        <v>0</v>
      </c>
      <c r="L46" s="27">
        <f>'UCI-Medicina (adultos)'!$U$57</f>
        <v>0</v>
      </c>
      <c r="M46" s="27">
        <f>'UCI-Medicina (adultos)'!$U$58</f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">
      <c r="A47">
        <v>2009</v>
      </c>
      <c r="B47" s="27">
        <f>'UCI-Medicina (adultos)'!$U$60</f>
        <v>0</v>
      </c>
      <c r="C47" s="27">
        <f>'UCI-Medicina (adultos)'!$U$61</f>
        <v>0</v>
      </c>
      <c r="D47" s="27">
        <f>'UCI-Medicina (adultos)'!$U$62</f>
        <v>0</v>
      </c>
      <c r="E47" s="27">
        <f>'UCI-Medicina (adultos)'!$U$63</f>
        <v>0</v>
      </c>
      <c r="F47" s="27">
        <f>'UCI-Medicina (adultos)'!$U$64</f>
        <v>0</v>
      </c>
      <c r="G47" s="27">
        <f>'UCI-Medicina (adultos)'!$U$65</f>
        <v>0</v>
      </c>
      <c r="H47" s="27">
        <f>'UCI-Medicina (adultos)'!$U$66</f>
        <v>0</v>
      </c>
      <c r="I47" s="27">
        <f>'UCI-Medicina (adultos)'!$U$67</f>
        <v>0</v>
      </c>
      <c r="J47" s="27">
        <f>'UCI-Medicina (adultos)'!$U$68</f>
        <v>0</v>
      </c>
      <c r="K47" s="27">
        <f>'UCI-Medicina (adultos)'!$U$69</f>
        <v>0</v>
      </c>
      <c r="L47" s="27">
        <f>'UCI-Medicina (adultos)'!$U$70</f>
        <v>0</v>
      </c>
      <c r="M47" s="27">
        <f>'UCI-Medicina (adultos)'!$U$71</f>
        <v>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">
      <c r="A48">
        <v>2010</v>
      </c>
      <c r="B48" s="27">
        <f>'UCI-Medicina (adultos)'!$U$73</f>
        <v>0</v>
      </c>
      <c r="C48" s="27">
        <f>'UCI-Medicina (adultos)'!$U$74</f>
        <v>0</v>
      </c>
      <c r="D48" s="27">
        <f>'UCI-Medicina (adultos)'!$U$75</f>
        <v>0</v>
      </c>
      <c r="E48" s="27">
        <f>'UCI-Medicina (adultos)'!$U$76</f>
        <v>0</v>
      </c>
      <c r="F48" s="27">
        <f>'UCI-Medicina (adultos)'!$U$77</f>
        <v>0</v>
      </c>
      <c r="G48" s="27">
        <f>'UCI-Medicina (adultos)'!$U$78</f>
        <v>0</v>
      </c>
      <c r="H48" s="27">
        <f>'UCI-Medicina (adultos)'!$U$79</f>
        <v>0</v>
      </c>
      <c r="I48" s="27">
        <f>'UCI-Medicina (adultos)'!$U$80</f>
        <v>0</v>
      </c>
      <c r="J48" s="27">
        <f>'UCI-Medicina (adultos)'!$U$81</f>
        <v>0</v>
      </c>
      <c r="K48" s="27">
        <f>'UCI-Medicina (adultos)'!$U$82</f>
        <v>0</v>
      </c>
      <c r="L48" s="27">
        <f>'UCI-Medicina (adultos)'!$U$83</f>
        <v>0</v>
      </c>
      <c r="M48" s="27">
        <f>'UCI-Medicina (adultos)'!$U$84</f>
        <v>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"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"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">
      <c r="B52" t="s">
        <v>21</v>
      </c>
      <c r="C52" t="s">
        <v>22</v>
      </c>
      <c r="D52" t="s">
        <v>23</v>
      </c>
      <c r="E52" t="s">
        <v>24</v>
      </c>
      <c r="F52" t="s">
        <v>25</v>
      </c>
      <c r="G52" t="s">
        <v>26</v>
      </c>
      <c r="H52" t="s">
        <v>27</v>
      </c>
      <c r="I52" t="s">
        <v>28</v>
      </c>
      <c r="J52" t="s">
        <v>29</v>
      </c>
      <c r="K52" t="s">
        <v>30</v>
      </c>
      <c r="L52" t="s">
        <v>31</v>
      </c>
      <c r="M52" t="s">
        <v>32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">
      <c r="A53" t="s">
        <v>42</v>
      </c>
      <c r="B53" s="4">
        <f>QUARTILE(B43:B47,1)</f>
        <v>0</v>
      </c>
      <c r="C53" s="4">
        <f t="shared" ref="C53:M53" si="6">QUARTILE(C43:C47,1)</f>
        <v>0</v>
      </c>
      <c r="D53" s="4">
        <f t="shared" si="6"/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">
      <c r="A54" t="s">
        <v>41</v>
      </c>
      <c r="B54" s="4">
        <f>QUARTILE(B43:B47,2)</f>
        <v>0</v>
      </c>
      <c r="C54" s="4">
        <f t="shared" ref="C54:M54" si="7">QUARTILE(C43:C47,2)</f>
        <v>0</v>
      </c>
      <c r="D54" s="4">
        <f t="shared" si="7"/>
        <v>0</v>
      </c>
      <c r="E54" s="4">
        <f t="shared" si="7"/>
        <v>0</v>
      </c>
      <c r="F54" s="4">
        <f t="shared" si="7"/>
        <v>0</v>
      </c>
      <c r="G54" s="4">
        <f t="shared" si="7"/>
        <v>0</v>
      </c>
      <c r="H54" s="4">
        <f t="shared" si="7"/>
        <v>0</v>
      </c>
      <c r="I54" s="4">
        <f t="shared" si="7"/>
        <v>0</v>
      </c>
      <c r="J54" s="4">
        <f t="shared" si="7"/>
        <v>0</v>
      </c>
      <c r="K54" s="4">
        <f t="shared" si="7"/>
        <v>0</v>
      </c>
      <c r="L54" s="4">
        <f t="shared" si="7"/>
        <v>0</v>
      </c>
      <c r="M54" s="4">
        <f t="shared" si="7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">
      <c r="A55" t="s">
        <v>40</v>
      </c>
      <c r="B55" s="4">
        <f>QUARTILE(B43:B47,3)</f>
        <v>0</v>
      </c>
      <c r="C55" s="4">
        <f t="shared" ref="C55:M55" si="8">QUARTILE(C43:C47,3)</f>
        <v>0</v>
      </c>
      <c r="D55" s="4">
        <f t="shared" si="8"/>
        <v>0</v>
      </c>
      <c r="E55" s="4">
        <f t="shared" si="8"/>
        <v>0</v>
      </c>
      <c r="F55" s="4">
        <f t="shared" si="8"/>
        <v>0</v>
      </c>
      <c r="G55" s="4">
        <f t="shared" si="8"/>
        <v>0</v>
      </c>
      <c r="H55" s="4">
        <f t="shared" si="8"/>
        <v>0</v>
      </c>
      <c r="I55" s="4">
        <f t="shared" si="8"/>
        <v>0</v>
      </c>
      <c r="J55" s="4">
        <f t="shared" si="8"/>
        <v>0</v>
      </c>
      <c r="K55" s="4">
        <f t="shared" si="8"/>
        <v>0</v>
      </c>
      <c r="L55" s="4">
        <f t="shared" si="8"/>
        <v>0</v>
      </c>
      <c r="M55" s="4">
        <f t="shared" si="8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"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"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"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"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"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"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"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</sheetData>
  <sheetProtection formatCells="0" formatColumns="0" formatRows="0" insertColumns="0" insertRows="0" insertHyperlinks="0" deleteColumns="0" deleteRows="0" autoFilter="0" pivotTables="0"/>
  <mergeCells count="6">
    <mergeCell ref="P43:U43"/>
    <mergeCell ref="P4:U4"/>
    <mergeCell ref="P5:U5"/>
    <mergeCell ref="P23:U23"/>
    <mergeCell ref="P24:U24"/>
    <mergeCell ref="P42:U42"/>
  </mergeCells>
  <phoneticPr fontId="2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87"/>
  <sheetViews>
    <sheetView topLeftCell="A49" zoomScale="85" zoomScaleNormal="85" workbookViewId="0">
      <selection activeCell="R87" sqref="R87"/>
    </sheetView>
  </sheetViews>
  <sheetFormatPr baseColWidth="10" defaultRowHeight="12.75" x14ac:dyDescent="0.2"/>
  <cols>
    <col min="1" max="1" width="4" customWidth="1"/>
    <col min="2" max="2" width="7.42578125" customWidth="1"/>
    <col min="3" max="3" width="14" customWidth="1"/>
    <col min="4" max="6" width="11.5703125" bestFit="1" customWidth="1"/>
    <col min="7" max="10" width="11.5703125" customWidth="1"/>
    <col min="11" max="11" width="11.85546875" customWidth="1"/>
    <col min="12" max="17" width="11.5703125" customWidth="1"/>
    <col min="18" max="18" width="11.5703125" bestFit="1" customWidth="1"/>
    <col min="19" max="19" width="12.140625" bestFit="1" customWidth="1"/>
    <col min="20" max="23" width="11.5703125" customWidth="1"/>
    <col min="24" max="25" width="8.140625" customWidth="1"/>
  </cols>
  <sheetData>
    <row r="1" spans="2:55" ht="27" customHeight="1" thickBot="1" x14ac:dyDescent="0.25">
      <c r="C1" s="436" t="s">
        <v>82</v>
      </c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</row>
    <row r="2" spans="2:55" ht="19.5" thickTop="1" thickBot="1" x14ac:dyDescent="0.3">
      <c r="B2" s="437" t="s">
        <v>1</v>
      </c>
      <c r="C2" s="440" t="s">
        <v>11</v>
      </c>
      <c r="D2" s="407" t="s">
        <v>81</v>
      </c>
      <c r="E2" s="406"/>
      <c r="F2" s="406"/>
      <c r="G2" s="406"/>
      <c r="H2" s="406"/>
      <c r="I2" s="406"/>
      <c r="J2" s="408"/>
      <c r="K2" s="446" t="s">
        <v>80</v>
      </c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8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</row>
    <row r="3" spans="2:55" ht="14.25" customHeight="1" thickTop="1" x14ac:dyDescent="0.2">
      <c r="B3" s="438"/>
      <c r="C3" s="441"/>
      <c r="D3" s="409" t="s">
        <v>44</v>
      </c>
      <c r="E3" s="412" t="s">
        <v>53</v>
      </c>
      <c r="F3" s="412" t="s">
        <v>13</v>
      </c>
      <c r="G3" s="412" t="s">
        <v>57</v>
      </c>
      <c r="H3" s="412" t="s">
        <v>59</v>
      </c>
      <c r="I3" s="412" t="s">
        <v>60</v>
      </c>
      <c r="J3" s="443" t="s">
        <v>58</v>
      </c>
      <c r="K3" s="409" t="s">
        <v>44</v>
      </c>
      <c r="L3" s="412" t="s">
        <v>53</v>
      </c>
      <c r="M3" s="412" t="s">
        <v>13</v>
      </c>
      <c r="N3" s="412" t="s">
        <v>57</v>
      </c>
      <c r="O3" s="412" t="s">
        <v>59</v>
      </c>
      <c r="P3" s="412" t="s">
        <v>60</v>
      </c>
      <c r="Q3" s="443" t="s">
        <v>58</v>
      </c>
      <c r="R3" s="409" t="s">
        <v>12</v>
      </c>
      <c r="S3" s="412" t="s">
        <v>13</v>
      </c>
      <c r="T3" s="412" t="s">
        <v>57</v>
      </c>
      <c r="U3" s="412" t="s">
        <v>59</v>
      </c>
      <c r="V3" s="412" t="s">
        <v>60</v>
      </c>
      <c r="W3" s="443" t="s">
        <v>58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2:55" ht="14.25" customHeight="1" x14ac:dyDescent="0.2">
      <c r="B4" s="438"/>
      <c r="C4" s="441"/>
      <c r="D4" s="410"/>
      <c r="E4" s="413"/>
      <c r="F4" s="413"/>
      <c r="G4" s="413"/>
      <c r="H4" s="413"/>
      <c r="I4" s="413"/>
      <c r="J4" s="444"/>
      <c r="K4" s="410"/>
      <c r="L4" s="413"/>
      <c r="M4" s="413"/>
      <c r="N4" s="413"/>
      <c r="O4" s="413"/>
      <c r="P4" s="413"/>
      <c r="Q4" s="444"/>
      <c r="R4" s="410"/>
      <c r="S4" s="413"/>
      <c r="T4" s="413"/>
      <c r="U4" s="413"/>
      <c r="V4" s="413"/>
      <c r="W4" s="444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2:55" ht="14.25" customHeight="1" x14ac:dyDescent="0.2">
      <c r="B5" s="438"/>
      <c r="C5" s="441"/>
      <c r="D5" s="410"/>
      <c r="E5" s="413"/>
      <c r="F5" s="413"/>
      <c r="G5" s="413"/>
      <c r="H5" s="413"/>
      <c r="I5" s="413"/>
      <c r="J5" s="444"/>
      <c r="K5" s="410"/>
      <c r="L5" s="413"/>
      <c r="M5" s="413"/>
      <c r="N5" s="413"/>
      <c r="O5" s="413"/>
      <c r="P5" s="413"/>
      <c r="Q5" s="444"/>
      <c r="R5" s="410"/>
      <c r="S5" s="413"/>
      <c r="T5" s="413"/>
      <c r="U5" s="413"/>
      <c r="V5" s="413"/>
      <c r="W5" s="444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</row>
    <row r="6" spans="2:55" ht="14.25" customHeight="1" thickBot="1" x14ac:dyDescent="0.25">
      <c r="B6" s="438"/>
      <c r="C6" s="441"/>
      <c r="D6" s="411"/>
      <c r="E6" s="414"/>
      <c r="F6" s="414"/>
      <c r="G6" s="414"/>
      <c r="H6" s="414"/>
      <c r="I6" s="414"/>
      <c r="J6" s="445"/>
      <c r="K6" s="411"/>
      <c r="L6" s="414"/>
      <c r="M6" s="414"/>
      <c r="N6" s="414"/>
      <c r="O6" s="414"/>
      <c r="P6" s="414"/>
      <c r="Q6" s="445"/>
      <c r="R6" s="411"/>
      <c r="S6" s="414"/>
      <c r="T6" s="414"/>
      <c r="U6" s="414"/>
      <c r="V6" s="414"/>
      <c r="W6" s="445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2:55" ht="16.5" thickTop="1" thickBot="1" x14ac:dyDescent="0.3">
      <c r="B7" s="439"/>
      <c r="C7" s="442"/>
      <c r="D7" s="58" t="s">
        <v>14</v>
      </c>
      <c r="E7" s="59" t="s">
        <v>15</v>
      </c>
      <c r="F7" s="59" t="s">
        <v>16</v>
      </c>
      <c r="G7" s="59"/>
      <c r="H7" s="59"/>
      <c r="I7" s="59"/>
      <c r="J7" s="60"/>
      <c r="K7" s="58"/>
      <c r="L7" s="59"/>
      <c r="M7" s="59" t="s">
        <v>38</v>
      </c>
      <c r="N7" s="59"/>
      <c r="O7" s="59"/>
      <c r="P7" s="59"/>
      <c r="Q7" s="60"/>
      <c r="R7" s="58"/>
      <c r="S7" s="59" t="s">
        <v>20</v>
      </c>
      <c r="T7" s="59"/>
      <c r="U7" s="59"/>
      <c r="V7" s="59"/>
      <c r="W7" s="6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</row>
    <row r="8" spans="2:55" ht="12.75" customHeight="1" thickTop="1" x14ac:dyDescent="0.2">
      <c r="B8" s="453">
        <v>2005</v>
      </c>
      <c r="C8" s="75" t="s">
        <v>21</v>
      </c>
      <c r="D8" s="287"/>
      <c r="E8" s="265"/>
      <c r="F8" s="76" t="str">
        <f>IF(D8=0,"-",(E8/D8*100))</f>
        <v>-</v>
      </c>
      <c r="G8" s="77" t="str">
        <f>IF(ISERROR($E$86/$D$86*100)=TRUE,"-",($E$86/$D$86*100))</f>
        <v>-</v>
      </c>
      <c r="H8" s="369">
        <v>0.5</v>
      </c>
      <c r="I8" s="369">
        <v>0.88</v>
      </c>
      <c r="J8" s="77" t="str">
        <f>IF(D8=0,"",(((G8*0.01)+2.58*(SQRT(G8*0.01/D8))))*100)</f>
        <v/>
      </c>
      <c r="K8" s="287"/>
      <c r="L8" s="265"/>
      <c r="M8" s="76" t="str">
        <f>IF(K8=0,"-",(L8/K8*100))</f>
        <v>-</v>
      </c>
      <c r="N8" s="77" t="str">
        <f>IF(ISERROR($L$86/$K$86*100)=TRUE,"-",($L$86/$K$86*100))</f>
        <v>-</v>
      </c>
      <c r="O8" s="369">
        <v>0.88</v>
      </c>
      <c r="P8" s="369">
        <v>1.81</v>
      </c>
      <c r="Q8" s="78" t="str">
        <f>IF(K8=0,"",(((N8*0.01)+2.58*(SQRT(N8*0.01/K8))))*100)</f>
        <v/>
      </c>
      <c r="R8" s="287"/>
      <c r="S8" s="79" t="str">
        <f>IF(K8=0,"-",(R8/K8*100))</f>
        <v>-</v>
      </c>
      <c r="T8" s="80" t="str">
        <f>IF(ISERROR($R$86/$K$86*100)=TRUE,"-",($R$86/$K$86*100))</f>
        <v>-</v>
      </c>
      <c r="U8" s="369">
        <v>1.84</v>
      </c>
      <c r="V8" s="369">
        <v>3.9</v>
      </c>
      <c r="W8" s="78" t="str">
        <f>IF( K8=0,"",(((T8*0.01)+2.58*(SQRT(T8*0.01/K8))))*100)</f>
        <v/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2:55" x14ac:dyDescent="0.2">
      <c r="B9" s="454"/>
      <c r="C9" s="56" t="s">
        <v>22</v>
      </c>
      <c r="D9" s="288"/>
      <c r="E9" s="267"/>
      <c r="F9" s="8" t="str">
        <f t="shared" ref="F9:F72" si="0">IF(D9=0,"-",(E9/D9*100))</f>
        <v>-</v>
      </c>
      <c r="G9" s="7" t="str">
        <f t="shared" ref="G9:G72" si="1">IF(ISERROR($E$86/$D$86*100)=TRUE,"-",($E$86/$D$86*100))</f>
        <v>-</v>
      </c>
      <c r="H9" s="369">
        <v>0.5</v>
      </c>
      <c r="I9" s="369">
        <v>0.88</v>
      </c>
      <c r="J9" s="7" t="str">
        <f t="shared" ref="J9:J72" si="2">IF(D9=0,"",(((G9*0.01)+2.58*(SQRT(G9*0.01/D9))))*100)</f>
        <v/>
      </c>
      <c r="K9" s="288"/>
      <c r="L9" s="267"/>
      <c r="M9" s="15" t="str">
        <f t="shared" ref="M9:M72" si="3">IF(K9=0,"-",(L9/K9*100))</f>
        <v>-</v>
      </c>
      <c r="N9" s="13" t="str">
        <f t="shared" ref="N9:N72" si="4">IF(ISERROR($L$86/$K$86*100)=TRUE,"-",($L$86/$K$86*100))</f>
        <v>-</v>
      </c>
      <c r="O9" s="369">
        <v>0.88</v>
      </c>
      <c r="P9" s="369">
        <v>1.81</v>
      </c>
      <c r="Q9" s="39" t="str">
        <f t="shared" ref="Q9:Q72" si="5">IF(K9=0,"",(((N9*0.01)+2.58*(SQRT(N9*0.01/K9))))*100)</f>
        <v/>
      </c>
      <c r="R9" s="288"/>
      <c r="S9" s="33" t="str">
        <f t="shared" ref="S9:S72" si="6">IF(K9=0,"-",(R9/K9*100))</f>
        <v>-</v>
      </c>
      <c r="T9" s="32" t="str">
        <f t="shared" ref="T9:T72" si="7">IF(ISERROR($R$86/$K$86*100)=TRUE,"-",($R$86/$K$86*100))</f>
        <v>-</v>
      </c>
      <c r="U9" s="369">
        <v>1.84</v>
      </c>
      <c r="V9" s="369">
        <v>3.9</v>
      </c>
      <c r="W9" s="39" t="str">
        <f t="shared" ref="W9:W72" si="8">IF( K9=0,"",(((T9*0.01)+2.58*(SQRT(T9*0.01/K9))))*100)</f>
        <v/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2:55" x14ac:dyDescent="0.2">
      <c r="B10" s="454"/>
      <c r="C10" s="56" t="s">
        <v>23</v>
      </c>
      <c r="D10" s="288"/>
      <c r="E10" s="267"/>
      <c r="F10" s="8" t="str">
        <f t="shared" si="0"/>
        <v>-</v>
      </c>
      <c r="G10" s="7" t="str">
        <f t="shared" si="1"/>
        <v>-</v>
      </c>
      <c r="H10" s="369">
        <v>0.5</v>
      </c>
      <c r="I10" s="369">
        <v>0.88</v>
      </c>
      <c r="J10" s="7" t="str">
        <f t="shared" si="2"/>
        <v/>
      </c>
      <c r="K10" s="288"/>
      <c r="L10" s="267"/>
      <c r="M10" s="15" t="str">
        <f t="shared" si="3"/>
        <v>-</v>
      </c>
      <c r="N10" s="13" t="str">
        <f t="shared" si="4"/>
        <v>-</v>
      </c>
      <c r="O10" s="369">
        <v>0.88</v>
      </c>
      <c r="P10" s="369">
        <v>1.81</v>
      </c>
      <c r="Q10" s="39" t="str">
        <f t="shared" si="5"/>
        <v/>
      </c>
      <c r="R10" s="288"/>
      <c r="S10" s="33" t="str">
        <f t="shared" si="6"/>
        <v>-</v>
      </c>
      <c r="T10" s="32" t="str">
        <f t="shared" si="7"/>
        <v>-</v>
      </c>
      <c r="U10" s="369">
        <v>1.84</v>
      </c>
      <c r="V10" s="369">
        <v>3.9</v>
      </c>
      <c r="W10" s="39" t="str">
        <f t="shared" si="8"/>
        <v/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</row>
    <row r="11" spans="2:55" x14ac:dyDescent="0.2">
      <c r="B11" s="454"/>
      <c r="C11" s="56" t="s">
        <v>24</v>
      </c>
      <c r="D11" s="288"/>
      <c r="E11" s="267"/>
      <c r="F11" s="8" t="str">
        <f t="shared" si="0"/>
        <v>-</v>
      </c>
      <c r="G11" s="7" t="str">
        <f t="shared" si="1"/>
        <v>-</v>
      </c>
      <c r="H11" s="369">
        <v>0.5</v>
      </c>
      <c r="I11" s="369">
        <v>0.88</v>
      </c>
      <c r="J11" s="7" t="str">
        <f t="shared" si="2"/>
        <v/>
      </c>
      <c r="K11" s="288"/>
      <c r="L11" s="267"/>
      <c r="M11" s="15" t="str">
        <f t="shared" si="3"/>
        <v>-</v>
      </c>
      <c r="N11" s="13" t="str">
        <f t="shared" si="4"/>
        <v>-</v>
      </c>
      <c r="O11" s="369">
        <v>0.88</v>
      </c>
      <c r="P11" s="369">
        <v>1.81</v>
      </c>
      <c r="Q11" s="39" t="str">
        <f t="shared" si="5"/>
        <v/>
      </c>
      <c r="R11" s="288"/>
      <c r="S11" s="33" t="str">
        <f t="shared" si="6"/>
        <v>-</v>
      </c>
      <c r="T11" s="32" t="str">
        <f t="shared" si="7"/>
        <v>-</v>
      </c>
      <c r="U11" s="369">
        <v>1.84</v>
      </c>
      <c r="V11" s="369">
        <v>3.9</v>
      </c>
      <c r="W11" s="39" t="str">
        <f t="shared" si="8"/>
        <v/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</row>
    <row r="12" spans="2:55" x14ac:dyDescent="0.2">
      <c r="B12" s="454"/>
      <c r="C12" s="56" t="s">
        <v>25</v>
      </c>
      <c r="D12" s="288"/>
      <c r="E12" s="267"/>
      <c r="F12" s="8" t="str">
        <f t="shared" si="0"/>
        <v>-</v>
      </c>
      <c r="G12" s="7" t="str">
        <f t="shared" si="1"/>
        <v>-</v>
      </c>
      <c r="H12" s="369">
        <v>0.5</v>
      </c>
      <c r="I12" s="369">
        <v>0.88</v>
      </c>
      <c r="J12" s="7" t="str">
        <f t="shared" si="2"/>
        <v/>
      </c>
      <c r="K12" s="288"/>
      <c r="L12" s="267"/>
      <c r="M12" s="15" t="str">
        <f t="shared" si="3"/>
        <v>-</v>
      </c>
      <c r="N12" s="13" t="str">
        <f t="shared" si="4"/>
        <v>-</v>
      </c>
      <c r="O12" s="369">
        <v>0.88</v>
      </c>
      <c r="P12" s="369">
        <v>1.81</v>
      </c>
      <c r="Q12" s="39" t="str">
        <f t="shared" si="5"/>
        <v/>
      </c>
      <c r="R12" s="288"/>
      <c r="S12" s="33" t="str">
        <f t="shared" si="6"/>
        <v>-</v>
      </c>
      <c r="T12" s="32" t="str">
        <f t="shared" si="7"/>
        <v>-</v>
      </c>
      <c r="U12" s="369">
        <v>1.84</v>
      </c>
      <c r="V12" s="369">
        <v>3.9</v>
      </c>
      <c r="W12" s="39" t="str">
        <f t="shared" si="8"/>
        <v/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</row>
    <row r="13" spans="2:55" x14ac:dyDescent="0.2">
      <c r="B13" s="454"/>
      <c r="C13" s="56" t="s">
        <v>26</v>
      </c>
      <c r="D13" s="288"/>
      <c r="E13" s="267"/>
      <c r="F13" s="8" t="str">
        <f t="shared" si="0"/>
        <v>-</v>
      </c>
      <c r="G13" s="7" t="str">
        <f t="shared" si="1"/>
        <v>-</v>
      </c>
      <c r="H13" s="369">
        <v>0.5</v>
      </c>
      <c r="I13" s="369">
        <v>0.88</v>
      </c>
      <c r="J13" s="7" t="str">
        <f t="shared" si="2"/>
        <v/>
      </c>
      <c r="K13" s="288"/>
      <c r="L13" s="267"/>
      <c r="M13" s="15" t="str">
        <f t="shared" si="3"/>
        <v>-</v>
      </c>
      <c r="N13" s="13" t="str">
        <f t="shared" si="4"/>
        <v>-</v>
      </c>
      <c r="O13" s="369">
        <v>0.88</v>
      </c>
      <c r="P13" s="369">
        <v>1.81</v>
      </c>
      <c r="Q13" s="39" t="str">
        <f t="shared" si="5"/>
        <v/>
      </c>
      <c r="R13" s="288"/>
      <c r="S13" s="33" t="str">
        <f t="shared" si="6"/>
        <v>-</v>
      </c>
      <c r="T13" s="32" t="str">
        <f t="shared" si="7"/>
        <v>-</v>
      </c>
      <c r="U13" s="369">
        <v>1.84</v>
      </c>
      <c r="V13" s="369">
        <v>3.9</v>
      </c>
      <c r="W13" s="39" t="str">
        <f t="shared" si="8"/>
        <v/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2:55" x14ac:dyDescent="0.2">
      <c r="B14" s="454"/>
      <c r="C14" s="56" t="s">
        <v>27</v>
      </c>
      <c r="D14" s="288"/>
      <c r="E14" s="267"/>
      <c r="F14" s="8" t="str">
        <f t="shared" si="0"/>
        <v>-</v>
      </c>
      <c r="G14" s="7" t="str">
        <f t="shared" si="1"/>
        <v>-</v>
      </c>
      <c r="H14" s="369">
        <v>0.5</v>
      </c>
      <c r="I14" s="369">
        <v>0.88</v>
      </c>
      <c r="J14" s="7" t="str">
        <f t="shared" si="2"/>
        <v/>
      </c>
      <c r="K14" s="288"/>
      <c r="L14" s="267"/>
      <c r="M14" s="15" t="str">
        <f t="shared" si="3"/>
        <v>-</v>
      </c>
      <c r="N14" s="13" t="str">
        <f t="shared" si="4"/>
        <v>-</v>
      </c>
      <c r="O14" s="369">
        <v>0.88</v>
      </c>
      <c r="P14" s="369">
        <v>1.81</v>
      </c>
      <c r="Q14" s="39" t="str">
        <f t="shared" si="5"/>
        <v/>
      </c>
      <c r="R14" s="288"/>
      <c r="S14" s="33" t="str">
        <f t="shared" si="6"/>
        <v>-</v>
      </c>
      <c r="T14" s="32" t="str">
        <f t="shared" si="7"/>
        <v>-</v>
      </c>
      <c r="U14" s="369">
        <v>1.84</v>
      </c>
      <c r="V14" s="369">
        <v>3.9</v>
      </c>
      <c r="W14" s="39" t="str">
        <f t="shared" si="8"/>
        <v/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</row>
    <row r="15" spans="2:55" x14ac:dyDescent="0.2">
      <c r="B15" s="454"/>
      <c r="C15" s="56" t="s">
        <v>28</v>
      </c>
      <c r="D15" s="288"/>
      <c r="E15" s="267"/>
      <c r="F15" s="8" t="str">
        <f t="shared" si="0"/>
        <v>-</v>
      </c>
      <c r="G15" s="7" t="str">
        <f t="shared" si="1"/>
        <v>-</v>
      </c>
      <c r="H15" s="369">
        <v>0.5</v>
      </c>
      <c r="I15" s="369">
        <v>0.88</v>
      </c>
      <c r="J15" s="7" t="str">
        <f t="shared" si="2"/>
        <v/>
      </c>
      <c r="K15" s="288"/>
      <c r="L15" s="267"/>
      <c r="M15" s="15" t="str">
        <f t="shared" si="3"/>
        <v>-</v>
      </c>
      <c r="N15" s="13" t="str">
        <f t="shared" si="4"/>
        <v>-</v>
      </c>
      <c r="O15" s="369">
        <v>0.88</v>
      </c>
      <c r="P15" s="369">
        <v>1.81</v>
      </c>
      <c r="Q15" s="39" t="str">
        <f t="shared" si="5"/>
        <v/>
      </c>
      <c r="R15" s="288"/>
      <c r="S15" s="33" t="str">
        <f t="shared" si="6"/>
        <v>-</v>
      </c>
      <c r="T15" s="32" t="str">
        <f t="shared" si="7"/>
        <v>-</v>
      </c>
      <c r="U15" s="369">
        <v>1.84</v>
      </c>
      <c r="V15" s="369">
        <v>3.9</v>
      </c>
      <c r="W15" s="39" t="str">
        <f t="shared" si="8"/>
        <v/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</row>
    <row r="16" spans="2:55" x14ac:dyDescent="0.2">
      <c r="B16" s="454"/>
      <c r="C16" s="56" t="s">
        <v>29</v>
      </c>
      <c r="D16" s="288"/>
      <c r="E16" s="267"/>
      <c r="F16" s="8" t="str">
        <f t="shared" si="0"/>
        <v>-</v>
      </c>
      <c r="G16" s="7" t="str">
        <f t="shared" si="1"/>
        <v>-</v>
      </c>
      <c r="H16" s="369">
        <v>0.5</v>
      </c>
      <c r="I16" s="369">
        <v>0.88</v>
      </c>
      <c r="J16" s="7" t="str">
        <f t="shared" si="2"/>
        <v/>
      </c>
      <c r="K16" s="288"/>
      <c r="L16" s="267"/>
      <c r="M16" s="15" t="str">
        <f t="shared" si="3"/>
        <v>-</v>
      </c>
      <c r="N16" s="13" t="str">
        <f t="shared" si="4"/>
        <v>-</v>
      </c>
      <c r="O16" s="369">
        <v>0.88</v>
      </c>
      <c r="P16" s="369">
        <v>1.81</v>
      </c>
      <c r="Q16" s="39" t="str">
        <f t="shared" si="5"/>
        <v/>
      </c>
      <c r="R16" s="288"/>
      <c r="S16" s="33" t="str">
        <f t="shared" si="6"/>
        <v>-</v>
      </c>
      <c r="T16" s="32" t="str">
        <f t="shared" si="7"/>
        <v>-</v>
      </c>
      <c r="U16" s="369">
        <v>1.84</v>
      </c>
      <c r="V16" s="369">
        <v>3.9</v>
      </c>
      <c r="W16" s="39" t="str">
        <f t="shared" si="8"/>
        <v/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2:55" x14ac:dyDescent="0.2">
      <c r="B17" s="454"/>
      <c r="C17" s="56" t="s">
        <v>30</v>
      </c>
      <c r="D17" s="288"/>
      <c r="E17" s="267"/>
      <c r="F17" s="8" t="str">
        <f t="shared" si="0"/>
        <v>-</v>
      </c>
      <c r="G17" s="7" t="str">
        <f t="shared" si="1"/>
        <v>-</v>
      </c>
      <c r="H17" s="369">
        <v>0.5</v>
      </c>
      <c r="I17" s="369">
        <v>0.88</v>
      </c>
      <c r="J17" s="7" t="str">
        <f t="shared" si="2"/>
        <v/>
      </c>
      <c r="K17" s="288"/>
      <c r="L17" s="267"/>
      <c r="M17" s="15" t="str">
        <f t="shared" si="3"/>
        <v>-</v>
      </c>
      <c r="N17" s="13" t="str">
        <f t="shared" si="4"/>
        <v>-</v>
      </c>
      <c r="O17" s="369">
        <v>0.88</v>
      </c>
      <c r="P17" s="369">
        <v>1.81</v>
      </c>
      <c r="Q17" s="39" t="str">
        <f t="shared" si="5"/>
        <v/>
      </c>
      <c r="R17" s="288"/>
      <c r="S17" s="33" t="str">
        <f t="shared" si="6"/>
        <v>-</v>
      </c>
      <c r="T17" s="32" t="str">
        <f t="shared" si="7"/>
        <v>-</v>
      </c>
      <c r="U17" s="369">
        <v>1.84</v>
      </c>
      <c r="V17" s="369">
        <v>3.9</v>
      </c>
      <c r="W17" s="39" t="str">
        <f t="shared" si="8"/>
        <v/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</row>
    <row r="18" spans="2:55" x14ac:dyDescent="0.2">
      <c r="B18" s="454"/>
      <c r="C18" s="56" t="s">
        <v>31</v>
      </c>
      <c r="D18" s="288"/>
      <c r="E18" s="267"/>
      <c r="F18" s="8" t="str">
        <f t="shared" si="0"/>
        <v>-</v>
      </c>
      <c r="G18" s="7" t="str">
        <f t="shared" si="1"/>
        <v>-</v>
      </c>
      <c r="H18" s="369">
        <v>0.5</v>
      </c>
      <c r="I18" s="369">
        <v>0.88</v>
      </c>
      <c r="J18" s="7" t="str">
        <f t="shared" si="2"/>
        <v/>
      </c>
      <c r="K18" s="288"/>
      <c r="L18" s="267"/>
      <c r="M18" s="15" t="str">
        <f t="shared" si="3"/>
        <v>-</v>
      </c>
      <c r="N18" s="13" t="str">
        <f t="shared" si="4"/>
        <v>-</v>
      </c>
      <c r="O18" s="369">
        <v>0.88</v>
      </c>
      <c r="P18" s="369">
        <v>1.81</v>
      </c>
      <c r="Q18" s="39" t="str">
        <f t="shared" si="5"/>
        <v/>
      </c>
      <c r="R18" s="288"/>
      <c r="S18" s="33" t="str">
        <f t="shared" si="6"/>
        <v>-</v>
      </c>
      <c r="T18" s="32" t="str">
        <f t="shared" si="7"/>
        <v>-</v>
      </c>
      <c r="U18" s="369">
        <v>1.84</v>
      </c>
      <c r="V18" s="369">
        <v>3.9</v>
      </c>
      <c r="W18" s="39" t="str">
        <f t="shared" si="8"/>
        <v/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2:55" ht="13.5" thickBot="1" x14ac:dyDescent="0.25">
      <c r="B19" s="454"/>
      <c r="C19" s="63" t="s">
        <v>32</v>
      </c>
      <c r="D19" s="289"/>
      <c r="E19" s="269"/>
      <c r="F19" s="42" t="str">
        <f t="shared" si="0"/>
        <v>-</v>
      </c>
      <c r="G19" s="43" t="str">
        <f t="shared" si="1"/>
        <v>-</v>
      </c>
      <c r="H19" s="369">
        <v>0.5</v>
      </c>
      <c r="I19" s="369">
        <v>0.88</v>
      </c>
      <c r="J19" s="43" t="str">
        <f t="shared" si="2"/>
        <v/>
      </c>
      <c r="K19" s="289"/>
      <c r="L19" s="269"/>
      <c r="M19" s="44" t="str">
        <f t="shared" si="3"/>
        <v>-</v>
      </c>
      <c r="N19" s="45" t="str">
        <f t="shared" si="4"/>
        <v>-</v>
      </c>
      <c r="O19" s="369">
        <v>0.88</v>
      </c>
      <c r="P19" s="369">
        <v>1.81</v>
      </c>
      <c r="Q19" s="46" t="str">
        <f t="shared" si="5"/>
        <v/>
      </c>
      <c r="R19" s="289"/>
      <c r="S19" s="47" t="str">
        <f t="shared" si="6"/>
        <v>-</v>
      </c>
      <c r="T19" s="48" t="str">
        <f t="shared" si="7"/>
        <v>-</v>
      </c>
      <c r="U19" s="369">
        <v>1.84</v>
      </c>
      <c r="V19" s="369">
        <v>3.9</v>
      </c>
      <c r="W19" s="46" t="str">
        <f t="shared" si="8"/>
        <v/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2:55" ht="16.5" thickTop="1" thickBot="1" x14ac:dyDescent="0.3">
      <c r="B20" s="455"/>
      <c r="C20" s="85" t="s">
        <v>33</v>
      </c>
      <c r="D20" s="344">
        <f>SUM(D8:D19)</f>
        <v>0</v>
      </c>
      <c r="E20" s="271">
        <f>SUM(E8:E19)</f>
        <v>0</v>
      </c>
      <c r="F20" s="87" t="str">
        <f t="shared" si="0"/>
        <v>-</v>
      </c>
      <c r="G20" s="88" t="str">
        <f t="shared" si="1"/>
        <v>-</v>
      </c>
      <c r="H20" s="369">
        <v>0.5</v>
      </c>
      <c r="I20" s="369">
        <v>0.88</v>
      </c>
      <c r="J20" s="88" t="str">
        <f t="shared" si="2"/>
        <v/>
      </c>
      <c r="K20" s="290">
        <f>SUM(K8:K19)</f>
        <v>0</v>
      </c>
      <c r="L20" s="275">
        <f>SUM(L8:L19)</f>
        <v>0</v>
      </c>
      <c r="M20" s="87" t="str">
        <f t="shared" si="3"/>
        <v>-</v>
      </c>
      <c r="N20" s="88" t="str">
        <f t="shared" si="4"/>
        <v>-</v>
      </c>
      <c r="O20" s="369">
        <v>0.88</v>
      </c>
      <c r="P20" s="369">
        <v>1.81</v>
      </c>
      <c r="Q20" s="89" t="str">
        <f t="shared" si="5"/>
        <v/>
      </c>
      <c r="R20" s="290">
        <f>SUM(R8:R19)</f>
        <v>0</v>
      </c>
      <c r="S20" s="90" t="str">
        <f t="shared" si="6"/>
        <v>-</v>
      </c>
      <c r="T20" s="91" t="str">
        <f t="shared" si="7"/>
        <v>-</v>
      </c>
      <c r="U20" s="369">
        <v>1.84</v>
      </c>
      <c r="V20" s="369">
        <v>3.9</v>
      </c>
      <c r="W20" s="89" t="str">
        <f t="shared" si="8"/>
        <v/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2:55" ht="12.75" customHeight="1" thickTop="1" x14ac:dyDescent="0.2">
      <c r="B21" s="453">
        <v>2006</v>
      </c>
      <c r="C21" s="75" t="s">
        <v>21</v>
      </c>
      <c r="D21" s="287"/>
      <c r="E21" s="265"/>
      <c r="F21" s="76" t="str">
        <f t="shared" si="0"/>
        <v>-</v>
      </c>
      <c r="G21" s="77" t="str">
        <f t="shared" si="1"/>
        <v>-</v>
      </c>
      <c r="H21" s="369">
        <v>0.5</v>
      </c>
      <c r="I21" s="369">
        <v>0.88</v>
      </c>
      <c r="J21" s="77" t="str">
        <f t="shared" si="2"/>
        <v/>
      </c>
      <c r="K21" s="287"/>
      <c r="L21" s="265"/>
      <c r="M21" s="76" t="str">
        <f t="shared" si="3"/>
        <v>-</v>
      </c>
      <c r="N21" s="77" t="str">
        <f t="shared" si="4"/>
        <v>-</v>
      </c>
      <c r="O21" s="369">
        <v>0.88</v>
      </c>
      <c r="P21" s="369">
        <v>1.81</v>
      </c>
      <c r="Q21" s="78" t="str">
        <f t="shared" si="5"/>
        <v/>
      </c>
      <c r="R21" s="287"/>
      <c r="S21" s="79" t="str">
        <f t="shared" si="6"/>
        <v>-</v>
      </c>
      <c r="T21" s="80" t="str">
        <f t="shared" si="7"/>
        <v>-</v>
      </c>
      <c r="U21" s="369">
        <v>1.84</v>
      </c>
      <c r="V21" s="369">
        <v>3.9</v>
      </c>
      <c r="W21" s="78" t="str">
        <f t="shared" si="8"/>
        <v/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2:55" x14ac:dyDescent="0.2">
      <c r="B22" s="454"/>
      <c r="C22" s="56" t="s">
        <v>22</v>
      </c>
      <c r="D22" s="288"/>
      <c r="E22" s="267"/>
      <c r="F22" s="8" t="str">
        <f t="shared" si="0"/>
        <v>-</v>
      </c>
      <c r="G22" s="7" t="str">
        <f t="shared" si="1"/>
        <v>-</v>
      </c>
      <c r="H22" s="369">
        <v>0.5</v>
      </c>
      <c r="I22" s="369">
        <v>0.88</v>
      </c>
      <c r="J22" s="7" t="str">
        <f t="shared" si="2"/>
        <v/>
      </c>
      <c r="K22" s="288"/>
      <c r="L22" s="267"/>
      <c r="M22" s="15" t="str">
        <f t="shared" si="3"/>
        <v>-</v>
      </c>
      <c r="N22" s="13" t="str">
        <f t="shared" si="4"/>
        <v>-</v>
      </c>
      <c r="O22" s="369">
        <v>0.88</v>
      </c>
      <c r="P22" s="369">
        <v>1.81</v>
      </c>
      <c r="Q22" s="39" t="str">
        <f t="shared" si="5"/>
        <v/>
      </c>
      <c r="R22" s="288"/>
      <c r="S22" s="33" t="str">
        <f t="shared" si="6"/>
        <v>-</v>
      </c>
      <c r="T22" s="32" t="str">
        <f t="shared" si="7"/>
        <v>-</v>
      </c>
      <c r="U22" s="369">
        <v>1.84</v>
      </c>
      <c r="V22" s="369">
        <v>3.9</v>
      </c>
      <c r="W22" s="39" t="str">
        <f t="shared" si="8"/>
        <v/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2:55" x14ac:dyDescent="0.2">
      <c r="B23" s="454"/>
      <c r="C23" s="56" t="s">
        <v>23</v>
      </c>
      <c r="D23" s="288"/>
      <c r="E23" s="267"/>
      <c r="F23" s="8" t="str">
        <f t="shared" si="0"/>
        <v>-</v>
      </c>
      <c r="G23" s="7" t="str">
        <f t="shared" si="1"/>
        <v>-</v>
      </c>
      <c r="H23" s="369">
        <v>0.5</v>
      </c>
      <c r="I23" s="369">
        <v>0.88</v>
      </c>
      <c r="J23" s="7" t="str">
        <f t="shared" si="2"/>
        <v/>
      </c>
      <c r="K23" s="288"/>
      <c r="L23" s="267"/>
      <c r="M23" s="15" t="str">
        <f t="shared" si="3"/>
        <v>-</v>
      </c>
      <c r="N23" s="13" t="str">
        <f t="shared" si="4"/>
        <v>-</v>
      </c>
      <c r="O23" s="369">
        <v>0.88</v>
      </c>
      <c r="P23" s="369">
        <v>1.81</v>
      </c>
      <c r="Q23" s="39" t="str">
        <f t="shared" si="5"/>
        <v/>
      </c>
      <c r="R23" s="288"/>
      <c r="S23" s="33" t="str">
        <f t="shared" si="6"/>
        <v>-</v>
      </c>
      <c r="T23" s="32" t="str">
        <f t="shared" si="7"/>
        <v>-</v>
      </c>
      <c r="U23" s="369">
        <v>1.84</v>
      </c>
      <c r="V23" s="369">
        <v>3.9</v>
      </c>
      <c r="W23" s="39" t="str">
        <f t="shared" si="8"/>
        <v/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2:55" x14ac:dyDescent="0.2">
      <c r="B24" s="454"/>
      <c r="C24" s="56" t="s">
        <v>24</v>
      </c>
      <c r="D24" s="288"/>
      <c r="E24" s="267"/>
      <c r="F24" s="8" t="str">
        <f t="shared" si="0"/>
        <v>-</v>
      </c>
      <c r="G24" s="7" t="str">
        <f t="shared" si="1"/>
        <v>-</v>
      </c>
      <c r="H24" s="369">
        <v>0.5</v>
      </c>
      <c r="I24" s="369">
        <v>0.88</v>
      </c>
      <c r="J24" s="7" t="str">
        <f t="shared" si="2"/>
        <v/>
      </c>
      <c r="K24" s="288"/>
      <c r="L24" s="267"/>
      <c r="M24" s="15" t="str">
        <f t="shared" si="3"/>
        <v>-</v>
      </c>
      <c r="N24" s="13" t="str">
        <f t="shared" si="4"/>
        <v>-</v>
      </c>
      <c r="O24" s="369">
        <v>0.88</v>
      </c>
      <c r="P24" s="369">
        <v>1.81</v>
      </c>
      <c r="Q24" s="39" t="str">
        <f t="shared" si="5"/>
        <v/>
      </c>
      <c r="R24" s="288"/>
      <c r="S24" s="33" t="str">
        <f t="shared" si="6"/>
        <v>-</v>
      </c>
      <c r="T24" s="32" t="str">
        <f t="shared" si="7"/>
        <v>-</v>
      </c>
      <c r="U24" s="369">
        <v>1.84</v>
      </c>
      <c r="V24" s="369">
        <v>3.9</v>
      </c>
      <c r="W24" s="39" t="str">
        <f t="shared" si="8"/>
        <v/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</row>
    <row r="25" spans="2:55" x14ac:dyDescent="0.2">
      <c r="B25" s="454"/>
      <c r="C25" s="56" t="s">
        <v>25</v>
      </c>
      <c r="D25" s="288"/>
      <c r="E25" s="267"/>
      <c r="F25" s="8" t="str">
        <f t="shared" si="0"/>
        <v>-</v>
      </c>
      <c r="G25" s="7" t="str">
        <f t="shared" si="1"/>
        <v>-</v>
      </c>
      <c r="H25" s="369">
        <v>0.5</v>
      </c>
      <c r="I25" s="369">
        <v>0.88</v>
      </c>
      <c r="J25" s="7" t="str">
        <f t="shared" si="2"/>
        <v/>
      </c>
      <c r="K25" s="288"/>
      <c r="L25" s="267"/>
      <c r="M25" s="15" t="str">
        <f t="shared" si="3"/>
        <v>-</v>
      </c>
      <c r="N25" s="13" t="str">
        <f t="shared" si="4"/>
        <v>-</v>
      </c>
      <c r="O25" s="369">
        <v>0.88</v>
      </c>
      <c r="P25" s="369">
        <v>1.81</v>
      </c>
      <c r="Q25" s="39" t="str">
        <f t="shared" si="5"/>
        <v/>
      </c>
      <c r="R25" s="288"/>
      <c r="S25" s="33" t="str">
        <f t="shared" si="6"/>
        <v>-</v>
      </c>
      <c r="T25" s="32" t="str">
        <f t="shared" si="7"/>
        <v>-</v>
      </c>
      <c r="U25" s="369">
        <v>1.84</v>
      </c>
      <c r="V25" s="369">
        <v>3.9</v>
      </c>
      <c r="W25" s="39" t="str">
        <f t="shared" si="8"/>
        <v/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</row>
    <row r="26" spans="2:55" x14ac:dyDescent="0.2">
      <c r="B26" s="454"/>
      <c r="C26" s="56" t="s">
        <v>26</v>
      </c>
      <c r="D26" s="288"/>
      <c r="E26" s="267"/>
      <c r="F26" s="8" t="str">
        <f t="shared" si="0"/>
        <v>-</v>
      </c>
      <c r="G26" s="7" t="str">
        <f t="shared" si="1"/>
        <v>-</v>
      </c>
      <c r="H26" s="369">
        <v>0.5</v>
      </c>
      <c r="I26" s="369">
        <v>0.88</v>
      </c>
      <c r="J26" s="7" t="str">
        <f t="shared" si="2"/>
        <v/>
      </c>
      <c r="K26" s="288"/>
      <c r="L26" s="267"/>
      <c r="M26" s="15" t="str">
        <f t="shared" si="3"/>
        <v>-</v>
      </c>
      <c r="N26" s="13" t="str">
        <f t="shared" si="4"/>
        <v>-</v>
      </c>
      <c r="O26" s="369">
        <v>0.88</v>
      </c>
      <c r="P26" s="369">
        <v>1.81</v>
      </c>
      <c r="Q26" s="39" t="str">
        <f t="shared" si="5"/>
        <v/>
      </c>
      <c r="R26" s="288"/>
      <c r="S26" s="33" t="str">
        <f t="shared" si="6"/>
        <v>-</v>
      </c>
      <c r="T26" s="32" t="str">
        <f t="shared" si="7"/>
        <v>-</v>
      </c>
      <c r="U26" s="369">
        <v>1.84</v>
      </c>
      <c r="V26" s="369">
        <v>3.9</v>
      </c>
      <c r="W26" s="39" t="str">
        <f t="shared" si="8"/>
        <v/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</row>
    <row r="27" spans="2:55" x14ac:dyDescent="0.2">
      <c r="B27" s="454"/>
      <c r="C27" s="56" t="s">
        <v>27</v>
      </c>
      <c r="D27" s="288"/>
      <c r="E27" s="267"/>
      <c r="F27" s="8" t="str">
        <f t="shared" si="0"/>
        <v>-</v>
      </c>
      <c r="G27" s="7" t="str">
        <f t="shared" si="1"/>
        <v>-</v>
      </c>
      <c r="H27" s="369">
        <v>0.5</v>
      </c>
      <c r="I27" s="369">
        <v>0.88</v>
      </c>
      <c r="J27" s="7" t="str">
        <f t="shared" si="2"/>
        <v/>
      </c>
      <c r="K27" s="288"/>
      <c r="L27" s="267"/>
      <c r="M27" s="15" t="str">
        <f t="shared" si="3"/>
        <v>-</v>
      </c>
      <c r="N27" s="13" t="str">
        <f t="shared" si="4"/>
        <v>-</v>
      </c>
      <c r="O27" s="369">
        <v>0.88</v>
      </c>
      <c r="P27" s="369">
        <v>1.81</v>
      </c>
      <c r="Q27" s="39" t="str">
        <f t="shared" si="5"/>
        <v/>
      </c>
      <c r="R27" s="288"/>
      <c r="S27" s="33" t="str">
        <f t="shared" si="6"/>
        <v>-</v>
      </c>
      <c r="T27" s="32" t="str">
        <f t="shared" si="7"/>
        <v>-</v>
      </c>
      <c r="U27" s="369">
        <v>1.84</v>
      </c>
      <c r="V27" s="369">
        <v>3.9</v>
      </c>
      <c r="W27" s="39" t="str">
        <f t="shared" si="8"/>
        <v/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</row>
    <row r="28" spans="2:55" x14ac:dyDescent="0.2">
      <c r="B28" s="454"/>
      <c r="C28" s="56" t="s">
        <v>28</v>
      </c>
      <c r="D28" s="288"/>
      <c r="E28" s="267"/>
      <c r="F28" s="8" t="str">
        <f t="shared" si="0"/>
        <v>-</v>
      </c>
      <c r="G28" s="7" t="str">
        <f t="shared" si="1"/>
        <v>-</v>
      </c>
      <c r="H28" s="369">
        <v>0.5</v>
      </c>
      <c r="I28" s="369">
        <v>0.88</v>
      </c>
      <c r="J28" s="7" t="str">
        <f t="shared" si="2"/>
        <v/>
      </c>
      <c r="K28" s="288"/>
      <c r="L28" s="267"/>
      <c r="M28" s="15" t="str">
        <f t="shared" si="3"/>
        <v>-</v>
      </c>
      <c r="N28" s="13" t="str">
        <f t="shared" si="4"/>
        <v>-</v>
      </c>
      <c r="O28" s="369">
        <v>0.88</v>
      </c>
      <c r="P28" s="369">
        <v>1.81</v>
      </c>
      <c r="Q28" s="39" t="str">
        <f t="shared" si="5"/>
        <v/>
      </c>
      <c r="R28" s="288"/>
      <c r="S28" s="33" t="str">
        <f t="shared" si="6"/>
        <v>-</v>
      </c>
      <c r="T28" s="32" t="str">
        <f t="shared" si="7"/>
        <v>-</v>
      </c>
      <c r="U28" s="369">
        <v>1.84</v>
      </c>
      <c r="V28" s="369">
        <v>3.9</v>
      </c>
      <c r="W28" s="39" t="str">
        <f t="shared" si="8"/>
        <v/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2:55" x14ac:dyDescent="0.2">
      <c r="B29" s="454"/>
      <c r="C29" s="56" t="s">
        <v>29</v>
      </c>
      <c r="D29" s="288"/>
      <c r="E29" s="267"/>
      <c r="F29" s="8" t="str">
        <f t="shared" si="0"/>
        <v>-</v>
      </c>
      <c r="G29" s="7" t="str">
        <f t="shared" si="1"/>
        <v>-</v>
      </c>
      <c r="H29" s="369">
        <v>0.5</v>
      </c>
      <c r="I29" s="369">
        <v>0.88</v>
      </c>
      <c r="J29" s="7" t="str">
        <f t="shared" si="2"/>
        <v/>
      </c>
      <c r="K29" s="288"/>
      <c r="L29" s="267"/>
      <c r="M29" s="15" t="str">
        <f t="shared" si="3"/>
        <v>-</v>
      </c>
      <c r="N29" s="13" t="str">
        <f t="shared" si="4"/>
        <v>-</v>
      </c>
      <c r="O29" s="369">
        <v>0.88</v>
      </c>
      <c r="P29" s="369">
        <v>1.81</v>
      </c>
      <c r="Q29" s="39" t="str">
        <f t="shared" si="5"/>
        <v/>
      </c>
      <c r="R29" s="288"/>
      <c r="S29" s="33" t="str">
        <f t="shared" si="6"/>
        <v>-</v>
      </c>
      <c r="T29" s="32" t="str">
        <f t="shared" si="7"/>
        <v>-</v>
      </c>
      <c r="U29" s="369">
        <v>1.84</v>
      </c>
      <c r="V29" s="369">
        <v>3.9</v>
      </c>
      <c r="W29" s="39" t="str">
        <f t="shared" si="8"/>
        <v/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</row>
    <row r="30" spans="2:55" x14ac:dyDescent="0.2">
      <c r="B30" s="454"/>
      <c r="C30" s="56" t="s">
        <v>30</v>
      </c>
      <c r="D30" s="288"/>
      <c r="E30" s="267"/>
      <c r="F30" s="8" t="str">
        <f t="shared" si="0"/>
        <v>-</v>
      </c>
      <c r="G30" s="7" t="str">
        <f t="shared" si="1"/>
        <v>-</v>
      </c>
      <c r="H30" s="369">
        <v>0.5</v>
      </c>
      <c r="I30" s="369">
        <v>0.88</v>
      </c>
      <c r="J30" s="7" t="str">
        <f t="shared" si="2"/>
        <v/>
      </c>
      <c r="K30" s="288"/>
      <c r="L30" s="267"/>
      <c r="M30" s="15" t="str">
        <f t="shared" si="3"/>
        <v>-</v>
      </c>
      <c r="N30" s="13" t="str">
        <f t="shared" si="4"/>
        <v>-</v>
      </c>
      <c r="O30" s="369">
        <v>0.88</v>
      </c>
      <c r="P30" s="369">
        <v>1.81</v>
      </c>
      <c r="Q30" s="39" t="str">
        <f t="shared" si="5"/>
        <v/>
      </c>
      <c r="R30" s="288"/>
      <c r="S30" s="33" t="str">
        <f t="shared" si="6"/>
        <v>-</v>
      </c>
      <c r="T30" s="32" t="str">
        <f t="shared" si="7"/>
        <v>-</v>
      </c>
      <c r="U30" s="369">
        <v>1.84</v>
      </c>
      <c r="V30" s="369">
        <v>3.9</v>
      </c>
      <c r="W30" s="39" t="str">
        <f t="shared" si="8"/>
        <v/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2:55" x14ac:dyDescent="0.2">
      <c r="B31" s="454"/>
      <c r="C31" s="56" t="s">
        <v>31</v>
      </c>
      <c r="D31" s="288"/>
      <c r="E31" s="267"/>
      <c r="F31" s="8" t="str">
        <f t="shared" si="0"/>
        <v>-</v>
      </c>
      <c r="G31" s="7" t="str">
        <f t="shared" si="1"/>
        <v>-</v>
      </c>
      <c r="H31" s="369">
        <v>0.5</v>
      </c>
      <c r="I31" s="369">
        <v>0.88</v>
      </c>
      <c r="J31" s="7" t="str">
        <f t="shared" si="2"/>
        <v/>
      </c>
      <c r="K31" s="288"/>
      <c r="L31" s="267"/>
      <c r="M31" s="15" t="str">
        <f t="shared" si="3"/>
        <v>-</v>
      </c>
      <c r="N31" s="13" t="str">
        <f t="shared" si="4"/>
        <v>-</v>
      </c>
      <c r="O31" s="369">
        <v>0.88</v>
      </c>
      <c r="P31" s="369">
        <v>1.81</v>
      </c>
      <c r="Q31" s="39" t="str">
        <f t="shared" si="5"/>
        <v/>
      </c>
      <c r="R31" s="288"/>
      <c r="S31" s="33" t="str">
        <f t="shared" si="6"/>
        <v>-</v>
      </c>
      <c r="T31" s="32" t="str">
        <f t="shared" si="7"/>
        <v>-</v>
      </c>
      <c r="U31" s="369">
        <v>1.84</v>
      </c>
      <c r="V31" s="369">
        <v>3.9</v>
      </c>
      <c r="W31" s="39" t="str">
        <f t="shared" si="8"/>
        <v/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2:55" ht="13.5" thickBot="1" x14ac:dyDescent="0.25">
      <c r="B32" s="454"/>
      <c r="C32" s="63" t="s">
        <v>32</v>
      </c>
      <c r="D32" s="289"/>
      <c r="E32" s="269"/>
      <c r="F32" s="42" t="str">
        <f t="shared" si="0"/>
        <v>-</v>
      </c>
      <c r="G32" s="43" t="str">
        <f t="shared" si="1"/>
        <v>-</v>
      </c>
      <c r="H32" s="369">
        <v>0.5</v>
      </c>
      <c r="I32" s="369">
        <v>0.88</v>
      </c>
      <c r="J32" s="43" t="str">
        <f t="shared" si="2"/>
        <v/>
      </c>
      <c r="K32" s="289"/>
      <c r="L32" s="269"/>
      <c r="M32" s="44" t="str">
        <f t="shared" si="3"/>
        <v>-</v>
      </c>
      <c r="N32" s="45" t="str">
        <f t="shared" si="4"/>
        <v>-</v>
      </c>
      <c r="O32" s="369">
        <v>0.88</v>
      </c>
      <c r="P32" s="369">
        <v>1.81</v>
      </c>
      <c r="Q32" s="46" t="str">
        <f t="shared" si="5"/>
        <v/>
      </c>
      <c r="R32" s="289"/>
      <c r="S32" s="47" t="str">
        <f t="shared" si="6"/>
        <v>-</v>
      </c>
      <c r="T32" s="48" t="str">
        <f t="shared" si="7"/>
        <v>-</v>
      </c>
      <c r="U32" s="369">
        <v>1.84</v>
      </c>
      <c r="V32" s="369">
        <v>3.9</v>
      </c>
      <c r="W32" s="46" t="str">
        <f t="shared" si="8"/>
        <v/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</row>
    <row r="33" spans="2:55" ht="16.5" thickTop="1" thickBot="1" x14ac:dyDescent="0.3">
      <c r="B33" s="455"/>
      <c r="C33" s="85" t="s">
        <v>33</v>
      </c>
      <c r="D33" s="290">
        <f>SUM(D21:D32)</f>
        <v>0</v>
      </c>
      <c r="E33" s="275">
        <f>SUM(E21:E32)</f>
        <v>0</v>
      </c>
      <c r="F33" s="87" t="str">
        <f t="shared" si="0"/>
        <v>-</v>
      </c>
      <c r="G33" s="88" t="str">
        <f t="shared" si="1"/>
        <v>-</v>
      </c>
      <c r="H33" s="369">
        <v>0.5</v>
      </c>
      <c r="I33" s="369">
        <v>0.88</v>
      </c>
      <c r="J33" s="88" t="str">
        <f t="shared" si="2"/>
        <v/>
      </c>
      <c r="K33" s="290">
        <f>SUM(K21:K32)</f>
        <v>0</v>
      </c>
      <c r="L33" s="275">
        <f>SUM(L21:L32)</f>
        <v>0</v>
      </c>
      <c r="M33" s="87" t="str">
        <f t="shared" si="3"/>
        <v>-</v>
      </c>
      <c r="N33" s="88" t="str">
        <f t="shared" si="4"/>
        <v>-</v>
      </c>
      <c r="O33" s="369">
        <v>0.88</v>
      </c>
      <c r="P33" s="369">
        <v>1.81</v>
      </c>
      <c r="Q33" s="89" t="str">
        <f t="shared" si="5"/>
        <v/>
      </c>
      <c r="R33" s="290">
        <f>SUM(R21:R32)</f>
        <v>0</v>
      </c>
      <c r="S33" s="90" t="str">
        <f t="shared" si="6"/>
        <v>-</v>
      </c>
      <c r="T33" s="91" t="str">
        <f t="shared" si="7"/>
        <v>-</v>
      </c>
      <c r="U33" s="369">
        <v>1.84</v>
      </c>
      <c r="V33" s="369">
        <v>3.9</v>
      </c>
      <c r="W33" s="89" t="str">
        <f t="shared" si="8"/>
        <v/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2:55" ht="12.75" customHeight="1" thickTop="1" x14ac:dyDescent="0.2">
      <c r="B34" s="449">
        <v>2007</v>
      </c>
      <c r="C34" s="75" t="s">
        <v>21</v>
      </c>
      <c r="D34" s="287"/>
      <c r="E34" s="265"/>
      <c r="F34" s="76" t="str">
        <f t="shared" si="0"/>
        <v>-</v>
      </c>
      <c r="G34" s="77" t="str">
        <f t="shared" si="1"/>
        <v>-</v>
      </c>
      <c r="H34" s="369">
        <v>0.5</v>
      </c>
      <c r="I34" s="369">
        <v>0.88</v>
      </c>
      <c r="J34" s="77" t="str">
        <f t="shared" si="2"/>
        <v/>
      </c>
      <c r="K34" s="287"/>
      <c r="L34" s="265"/>
      <c r="M34" s="76" t="str">
        <f t="shared" si="3"/>
        <v>-</v>
      </c>
      <c r="N34" s="77" t="str">
        <f t="shared" si="4"/>
        <v>-</v>
      </c>
      <c r="O34" s="369">
        <v>0.88</v>
      </c>
      <c r="P34" s="369">
        <v>1.81</v>
      </c>
      <c r="Q34" s="78" t="str">
        <f t="shared" si="5"/>
        <v/>
      </c>
      <c r="R34" s="287"/>
      <c r="S34" s="79" t="str">
        <f t="shared" si="6"/>
        <v>-</v>
      </c>
      <c r="T34" s="80" t="str">
        <f t="shared" si="7"/>
        <v>-</v>
      </c>
      <c r="U34" s="369">
        <v>1.84</v>
      </c>
      <c r="V34" s="369">
        <v>3.9</v>
      </c>
      <c r="W34" s="78" t="str">
        <f t="shared" si="8"/>
        <v/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 spans="2:55" x14ac:dyDescent="0.2">
      <c r="B35" s="450"/>
      <c r="C35" s="56" t="s">
        <v>22</v>
      </c>
      <c r="D35" s="288"/>
      <c r="E35" s="267"/>
      <c r="F35" s="8" t="str">
        <f t="shared" si="0"/>
        <v>-</v>
      </c>
      <c r="G35" s="7" t="str">
        <f t="shared" si="1"/>
        <v>-</v>
      </c>
      <c r="H35" s="369">
        <v>0.5</v>
      </c>
      <c r="I35" s="369">
        <v>0.88</v>
      </c>
      <c r="J35" s="7" t="str">
        <f t="shared" si="2"/>
        <v/>
      </c>
      <c r="K35" s="288"/>
      <c r="L35" s="267"/>
      <c r="M35" s="15" t="str">
        <f t="shared" si="3"/>
        <v>-</v>
      </c>
      <c r="N35" s="13" t="str">
        <f t="shared" si="4"/>
        <v>-</v>
      </c>
      <c r="O35" s="369">
        <v>0.88</v>
      </c>
      <c r="P35" s="369">
        <v>1.81</v>
      </c>
      <c r="Q35" s="39" t="str">
        <f t="shared" si="5"/>
        <v/>
      </c>
      <c r="R35" s="288"/>
      <c r="S35" s="33" t="str">
        <f t="shared" si="6"/>
        <v>-</v>
      </c>
      <c r="T35" s="32" t="str">
        <f t="shared" si="7"/>
        <v>-</v>
      </c>
      <c r="U35" s="369">
        <v>1.84</v>
      </c>
      <c r="V35" s="369">
        <v>3.9</v>
      </c>
      <c r="W35" s="39" t="str">
        <f t="shared" si="8"/>
        <v/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2:55" x14ac:dyDescent="0.2">
      <c r="B36" s="450"/>
      <c r="C36" s="56" t="s">
        <v>23</v>
      </c>
      <c r="D36" s="288"/>
      <c r="E36" s="267"/>
      <c r="F36" s="8" t="str">
        <f t="shared" si="0"/>
        <v>-</v>
      </c>
      <c r="G36" s="7" t="str">
        <f t="shared" si="1"/>
        <v>-</v>
      </c>
      <c r="H36" s="369">
        <v>0.5</v>
      </c>
      <c r="I36" s="369">
        <v>0.88</v>
      </c>
      <c r="J36" s="7" t="str">
        <f t="shared" si="2"/>
        <v/>
      </c>
      <c r="K36" s="288"/>
      <c r="L36" s="267"/>
      <c r="M36" s="15" t="str">
        <f t="shared" si="3"/>
        <v>-</v>
      </c>
      <c r="N36" s="13" t="str">
        <f t="shared" si="4"/>
        <v>-</v>
      </c>
      <c r="O36" s="369">
        <v>0.88</v>
      </c>
      <c r="P36" s="369">
        <v>1.81</v>
      </c>
      <c r="Q36" s="39" t="str">
        <f t="shared" si="5"/>
        <v/>
      </c>
      <c r="R36" s="288"/>
      <c r="S36" s="33" t="str">
        <f t="shared" si="6"/>
        <v>-</v>
      </c>
      <c r="T36" s="32" t="str">
        <f t="shared" si="7"/>
        <v>-</v>
      </c>
      <c r="U36" s="369">
        <v>1.84</v>
      </c>
      <c r="V36" s="369">
        <v>3.9</v>
      </c>
      <c r="W36" s="39" t="str">
        <f t="shared" si="8"/>
        <v/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</row>
    <row r="37" spans="2:55" x14ac:dyDescent="0.2">
      <c r="B37" s="450"/>
      <c r="C37" s="56" t="s">
        <v>24</v>
      </c>
      <c r="D37" s="288"/>
      <c r="E37" s="267"/>
      <c r="F37" s="8" t="str">
        <f t="shared" si="0"/>
        <v>-</v>
      </c>
      <c r="G37" s="7" t="str">
        <f t="shared" si="1"/>
        <v>-</v>
      </c>
      <c r="H37" s="369">
        <v>0.5</v>
      </c>
      <c r="I37" s="369">
        <v>0.88</v>
      </c>
      <c r="J37" s="7" t="str">
        <f t="shared" si="2"/>
        <v/>
      </c>
      <c r="K37" s="288"/>
      <c r="L37" s="267"/>
      <c r="M37" s="15" t="str">
        <f t="shared" si="3"/>
        <v>-</v>
      </c>
      <c r="N37" s="13" t="str">
        <f t="shared" si="4"/>
        <v>-</v>
      </c>
      <c r="O37" s="369">
        <v>0.88</v>
      </c>
      <c r="P37" s="369">
        <v>1.81</v>
      </c>
      <c r="Q37" s="39" t="str">
        <f t="shared" si="5"/>
        <v/>
      </c>
      <c r="R37" s="288"/>
      <c r="S37" s="33" t="str">
        <f t="shared" si="6"/>
        <v>-</v>
      </c>
      <c r="T37" s="32" t="str">
        <f t="shared" si="7"/>
        <v>-</v>
      </c>
      <c r="U37" s="369">
        <v>1.84</v>
      </c>
      <c r="V37" s="369">
        <v>3.9</v>
      </c>
      <c r="W37" s="39" t="str">
        <f t="shared" si="8"/>
        <v/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2:55" x14ac:dyDescent="0.2">
      <c r="B38" s="450"/>
      <c r="C38" s="56" t="s">
        <v>25</v>
      </c>
      <c r="D38" s="288"/>
      <c r="E38" s="267"/>
      <c r="F38" s="8" t="str">
        <f t="shared" si="0"/>
        <v>-</v>
      </c>
      <c r="G38" s="7" t="str">
        <f t="shared" si="1"/>
        <v>-</v>
      </c>
      <c r="H38" s="369">
        <v>0.5</v>
      </c>
      <c r="I38" s="369">
        <v>0.88</v>
      </c>
      <c r="J38" s="7" t="str">
        <f t="shared" si="2"/>
        <v/>
      </c>
      <c r="K38" s="288"/>
      <c r="L38" s="267"/>
      <c r="M38" s="15" t="str">
        <f t="shared" si="3"/>
        <v>-</v>
      </c>
      <c r="N38" s="13" t="str">
        <f t="shared" si="4"/>
        <v>-</v>
      </c>
      <c r="O38" s="369">
        <v>0.88</v>
      </c>
      <c r="P38" s="369">
        <v>1.81</v>
      </c>
      <c r="Q38" s="39" t="str">
        <f t="shared" si="5"/>
        <v/>
      </c>
      <c r="R38" s="288"/>
      <c r="S38" s="33" t="str">
        <f t="shared" si="6"/>
        <v>-</v>
      </c>
      <c r="T38" s="32" t="str">
        <f t="shared" si="7"/>
        <v>-</v>
      </c>
      <c r="U38" s="369">
        <v>1.84</v>
      </c>
      <c r="V38" s="369">
        <v>3.9</v>
      </c>
      <c r="W38" s="39" t="str">
        <f t="shared" si="8"/>
        <v/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2:55" x14ac:dyDescent="0.2">
      <c r="B39" s="450"/>
      <c r="C39" s="56" t="s">
        <v>26</v>
      </c>
      <c r="D39" s="288"/>
      <c r="E39" s="267"/>
      <c r="F39" s="8" t="str">
        <f t="shared" si="0"/>
        <v>-</v>
      </c>
      <c r="G39" s="7" t="str">
        <f t="shared" si="1"/>
        <v>-</v>
      </c>
      <c r="H39" s="369">
        <v>0.5</v>
      </c>
      <c r="I39" s="369">
        <v>0.88</v>
      </c>
      <c r="J39" s="7" t="str">
        <f t="shared" si="2"/>
        <v/>
      </c>
      <c r="K39" s="288"/>
      <c r="L39" s="267"/>
      <c r="M39" s="15" t="str">
        <f t="shared" si="3"/>
        <v>-</v>
      </c>
      <c r="N39" s="13" t="str">
        <f t="shared" si="4"/>
        <v>-</v>
      </c>
      <c r="O39" s="369">
        <v>0.88</v>
      </c>
      <c r="P39" s="369">
        <v>1.81</v>
      </c>
      <c r="Q39" s="39" t="str">
        <f t="shared" si="5"/>
        <v/>
      </c>
      <c r="R39" s="288"/>
      <c r="S39" s="33" t="str">
        <f t="shared" si="6"/>
        <v>-</v>
      </c>
      <c r="T39" s="32" t="str">
        <f t="shared" si="7"/>
        <v>-</v>
      </c>
      <c r="U39" s="369">
        <v>1.84</v>
      </c>
      <c r="V39" s="369">
        <v>3.9</v>
      </c>
      <c r="W39" s="39" t="str">
        <f t="shared" si="8"/>
        <v/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</row>
    <row r="40" spans="2:55" x14ac:dyDescent="0.2">
      <c r="B40" s="450"/>
      <c r="C40" s="56" t="s">
        <v>27</v>
      </c>
      <c r="D40" s="288"/>
      <c r="E40" s="267"/>
      <c r="F40" s="8" t="str">
        <f t="shared" si="0"/>
        <v>-</v>
      </c>
      <c r="G40" s="7" t="str">
        <f t="shared" si="1"/>
        <v>-</v>
      </c>
      <c r="H40" s="369">
        <v>0.5</v>
      </c>
      <c r="I40" s="369">
        <v>0.88</v>
      </c>
      <c r="J40" s="7" t="str">
        <f t="shared" si="2"/>
        <v/>
      </c>
      <c r="K40" s="288"/>
      <c r="L40" s="267"/>
      <c r="M40" s="15" t="str">
        <f t="shared" si="3"/>
        <v>-</v>
      </c>
      <c r="N40" s="13" t="str">
        <f t="shared" si="4"/>
        <v>-</v>
      </c>
      <c r="O40" s="369">
        <v>0.88</v>
      </c>
      <c r="P40" s="369">
        <v>1.81</v>
      </c>
      <c r="Q40" s="39" t="str">
        <f t="shared" si="5"/>
        <v/>
      </c>
      <c r="R40" s="288"/>
      <c r="S40" s="33" t="str">
        <f t="shared" si="6"/>
        <v>-</v>
      </c>
      <c r="T40" s="32" t="str">
        <f t="shared" si="7"/>
        <v>-</v>
      </c>
      <c r="U40" s="369">
        <v>1.84</v>
      </c>
      <c r="V40" s="369">
        <v>3.9</v>
      </c>
      <c r="W40" s="39" t="str">
        <f t="shared" si="8"/>
        <v/>
      </c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</row>
    <row r="41" spans="2:55" x14ac:dyDescent="0.2">
      <c r="B41" s="450"/>
      <c r="C41" s="56" t="s">
        <v>28</v>
      </c>
      <c r="D41" s="288"/>
      <c r="E41" s="267"/>
      <c r="F41" s="8" t="str">
        <f t="shared" si="0"/>
        <v>-</v>
      </c>
      <c r="G41" s="7" t="str">
        <f t="shared" si="1"/>
        <v>-</v>
      </c>
      <c r="H41" s="369">
        <v>0.5</v>
      </c>
      <c r="I41" s="369">
        <v>0.88</v>
      </c>
      <c r="J41" s="7" t="str">
        <f t="shared" si="2"/>
        <v/>
      </c>
      <c r="K41" s="288"/>
      <c r="L41" s="267"/>
      <c r="M41" s="15" t="str">
        <f t="shared" si="3"/>
        <v>-</v>
      </c>
      <c r="N41" s="13" t="str">
        <f t="shared" si="4"/>
        <v>-</v>
      </c>
      <c r="O41" s="369">
        <v>0.88</v>
      </c>
      <c r="P41" s="369">
        <v>1.81</v>
      </c>
      <c r="Q41" s="39" t="str">
        <f t="shared" si="5"/>
        <v/>
      </c>
      <c r="R41" s="288"/>
      <c r="S41" s="33" t="str">
        <f t="shared" si="6"/>
        <v>-</v>
      </c>
      <c r="T41" s="32" t="str">
        <f t="shared" si="7"/>
        <v>-</v>
      </c>
      <c r="U41" s="369">
        <v>1.84</v>
      </c>
      <c r="V41" s="369">
        <v>3.9</v>
      </c>
      <c r="W41" s="39" t="str">
        <f t="shared" si="8"/>
        <v/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2:55" x14ac:dyDescent="0.2">
      <c r="B42" s="450"/>
      <c r="C42" s="56" t="s">
        <v>29</v>
      </c>
      <c r="D42" s="288"/>
      <c r="E42" s="267"/>
      <c r="F42" s="8" t="str">
        <f t="shared" si="0"/>
        <v>-</v>
      </c>
      <c r="G42" s="7" t="str">
        <f t="shared" si="1"/>
        <v>-</v>
      </c>
      <c r="H42" s="369">
        <v>0.5</v>
      </c>
      <c r="I42" s="369">
        <v>0.88</v>
      </c>
      <c r="J42" s="7" t="str">
        <f t="shared" si="2"/>
        <v/>
      </c>
      <c r="K42" s="288"/>
      <c r="L42" s="267"/>
      <c r="M42" s="15" t="str">
        <f t="shared" si="3"/>
        <v>-</v>
      </c>
      <c r="N42" s="13" t="str">
        <f t="shared" si="4"/>
        <v>-</v>
      </c>
      <c r="O42" s="369">
        <v>0.88</v>
      </c>
      <c r="P42" s="369">
        <v>1.81</v>
      </c>
      <c r="Q42" s="39" t="str">
        <f t="shared" si="5"/>
        <v/>
      </c>
      <c r="R42" s="288"/>
      <c r="S42" s="33" t="str">
        <f t="shared" si="6"/>
        <v>-</v>
      </c>
      <c r="T42" s="32" t="str">
        <f t="shared" si="7"/>
        <v>-</v>
      </c>
      <c r="U42" s="369">
        <v>1.84</v>
      </c>
      <c r="V42" s="369">
        <v>3.9</v>
      </c>
      <c r="W42" s="39" t="str">
        <f t="shared" si="8"/>
        <v/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2:55" x14ac:dyDescent="0.2">
      <c r="B43" s="450"/>
      <c r="C43" s="56" t="s">
        <v>30</v>
      </c>
      <c r="D43" s="288"/>
      <c r="E43" s="267"/>
      <c r="F43" s="8" t="str">
        <f t="shared" si="0"/>
        <v>-</v>
      </c>
      <c r="G43" s="7" t="str">
        <f t="shared" si="1"/>
        <v>-</v>
      </c>
      <c r="H43" s="369">
        <v>0.5</v>
      </c>
      <c r="I43" s="369">
        <v>0.88</v>
      </c>
      <c r="J43" s="7" t="str">
        <f t="shared" si="2"/>
        <v/>
      </c>
      <c r="K43" s="288"/>
      <c r="L43" s="267"/>
      <c r="M43" s="15" t="str">
        <f t="shared" si="3"/>
        <v>-</v>
      </c>
      <c r="N43" s="13" t="str">
        <f t="shared" si="4"/>
        <v>-</v>
      </c>
      <c r="O43" s="369">
        <v>0.88</v>
      </c>
      <c r="P43" s="369">
        <v>1.81</v>
      </c>
      <c r="Q43" s="39" t="str">
        <f t="shared" si="5"/>
        <v/>
      </c>
      <c r="R43" s="288"/>
      <c r="S43" s="33" t="str">
        <f t="shared" si="6"/>
        <v>-</v>
      </c>
      <c r="T43" s="32" t="str">
        <f t="shared" si="7"/>
        <v>-</v>
      </c>
      <c r="U43" s="369">
        <v>1.84</v>
      </c>
      <c r="V43" s="369">
        <v>3.9</v>
      </c>
      <c r="W43" s="39" t="str">
        <f t="shared" si="8"/>
        <v/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2:55" x14ac:dyDescent="0.2">
      <c r="B44" s="450"/>
      <c r="C44" s="56" t="s">
        <v>31</v>
      </c>
      <c r="D44" s="288"/>
      <c r="E44" s="267"/>
      <c r="F44" s="8" t="str">
        <f t="shared" si="0"/>
        <v>-</v>
      </c>
      <c r="G44" s="7" t="str">
        <f t="shared" si="1"/>
        <v>-</v>
      </c>
      <c r="H44" s="369">
        <v>0.5</v>
      </c>
      <c r="I44" s="369">
        <v>0.88</v>
      </c>
      <c r="J44" s="7" t="str">
        <f t="shared" si="2"/>
        <v/>
      </c>
      <c r="K44" s="288"/>
      <c r="L44" s="267"/>
      <c r="M44" s="15" t="str">
        <f t="shared" si="3"/>
        <v>-</v>
      </c>
      <c r="N44" s="13" t="str">
        <f t="shared" si="4"/>
        <v>-</v>
      </c>
      <c r="O44" s="369">
        <v>0.88</v>
      </c>
      <c r="P44" s="369">
        <v>1.81</v>
      </c>
      <c r="Q44" s="39" t="str">
        <f t="shared" si="5"/>
        <v/>
      </c>
      <c r="R44" s="288"/>
      <c r="S44" s="33" t="str">
        <f t="shared" si="6"/>
        <v>-</v>
      </c>
      <c r="T44" s="32" t="str">
        <f t="shared" si="7"/>
        <v>-</v>
      </c>
      <c r="U44" s="369">
        <v>1.84</v>
      </c>
      <c r="V44" s="369">
        <v>3.9</v>
      </c>
      <c r="W44" s="39" t="str">
        <f t="shared" si="8"/>
        <v/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 spans="2:55" ht="13.5" thickBot="1" x14ac:dyDescent="0.25">
      <c r="B45" s="451"/>
      <c r="C45" s="57" t="s">
        <v>32</v>
      </c>
      <c r="D45" s="341"/>
      <c r="E45" s="340"/>
      <c r="F45" s="31" t="str">
        <f t="shared" si="0"/>
        <v>-</v>
      </c>
      <c r="G45" s="81" t="str">
        <f t="shared" si="1"/>
        <v>-</v>
      </c>
      <c r="H45" s="369">
        <v>0.5</v>
      </c>
      <c r="I45" s="369">
        <v>0.88</v>
      </c>
      <c r="J45" s="81" t="str">
        <f t="shared" si="2"/>
        <v/>
      </c>
      <c r="K45" s="341"/>
      <c r="L45" s="340"/>
      <c r="M45" s="40" t="str">
        <f t="shared" si="3"/>
        <v>-</v>
      </c>
      <c r="N45" s="82" t="str">
        <f t="shared" si="4"/>
        <v>-</v>
      </c>
      <c r="O45" s="369">
        <v>0.88</v>
      </c>
      <c r="P45" s="369">
        <v>1.81</v>
      </c>
      <c r="Q45" s="83" t="str">
        <f t="shared" si="5"/>
        <v/>
      </c>
      <c r="R45" s="341"/>
      <c r="S45" s="41" t="str">
        <f t="shared" si="6"/>
        <v>-</v>
      </c>
      <c r="T45" s="84" t="str">
        <f t="shared" si="7"/>
        <v>-</v>
      </c>
      <c r="U45" s="369">
        <v>1.84</v>
      </c>
      <c r="V45" s="369">
        <v>3.9</v>
      </c>
      <c r="W45" s="83" t="str">
        <f t="shared" si="8"/>
        <v/>
      </c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</row>
    <row r="46" spans="2:55" ht="16.5" thickTop="1" thickBot="1" x14ac:dyDescent="0.3">
      <c r="B46" s="54"/>
      <c r="C46" s="64" t="s">
        <v>33</v>
      </c>
      <c r="D46" s="295">
        <f>SUM(D34:D45)</f>
        <v>0</v>
      </c>
      <c r="E46" s="283">
        <f>SUM(E34:E45)</f>
        <v>0</v>
      </c>
      <c r="F46" s="61" t="str">
        <f t="shared" si="0"/>
        <v>-</v>
      </c>
      <c r="G46" s="62" t="str">
        <f t="shared" si="1"/>
        <v>-</v>
      </c>
      <c r="H46" s="369">
        <v>0.5</v>
      </c>
      <c r="I46" s="369">
        <v>0.88</v>
      </c>
      <c r="J46" s="62" t="str">
        <f t="shared" si="2"/>
        <v/>
      </c>
      <c r="K46" s="295">
        <f>SUM(K34:K45)</f>
        <v>0</v>
      </c>
      <c r="L46" s="283">
        <f>SUM(L34:L45)</f>
        <v>0</v>
      </c>
      <c r="M46" s="61" t="str">
        <f t="shared" si="3"/>
        <v>-</v>
      </c>
      <c r="N46" s="62" t="str">
        <f t="shared" si="4"/>
        <v>-</v>
      </c>
      <c r="O46" s="369">
        <v>0.88</v>
      </c>
      <c r="P46" s="369">
        <v>1.81</v>
      </c>
      <c r="Q46" s="65" t="str">
        <f t="shared" si="5"/>
        <v/>
      </c>
      <c r="R46" s="295">
        <f>SUM(R34:R45)</f>
        <v>0</v>
      </c>
      <c r="S46" s="66" t="str">
        <f t="shared" si="6"/>
        <v>-</v>
      </c>
      <c r="T46" s="67" t="str">
        <f t="shared" si="7"/>
        <v>-</v>
      </c>
      <c r="U46" s="369">
        <v>1.84</v>
      </c>
      <c r="V46" s="369">
        <v>3.9</v>
      </c>
      <c r="W46" s="65" t="str">
        <f t="shared" si="8"/>
        <v/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</row>
    <row r="47" spans="2:55" ht="12.75" customHeight="1" thickTop="1" x14ac:dyDescent="0.2">
      <c r="B47" s="449">
        <v>2008</v>
      </c>
      <c r="C47" s="75" t="s">
        <v>21</v>
      </c>
      <c r="D47" s="287"/>
      <c r="E47" s="265"/>
      <c r="F47" s="76" t="str">
        <f t="shared" si="0"/>
        <v>-</v>
      </c>
      <c r="G47" s="77" t="str">
        <f t="shared" si="1"/>
        <v>-</v>
      </c>
      <c r="H47" s="369">
        <v>0.5</v>
      </c>
      <c r="I47" s="369">
        <v>0.88</v>
      </c>
      <c r="J47" s="77" t="str">
        <f t="shared" si="2"/>
        <v/>
      </c>
      <c r="K47" s="287"/>
      <c r="L47" s="265"/>
      <c r="M47" s="76" t="str">
        <f t="shared" si="3"/>
        <v>-</v>
      </c>
      <c r="N47" s="77" t="str">
        <f t="shared" si="4"/>
        <v>-</v>
      </c>
      <c r="O47" s="369">
        <v>0.88</v>
      </c>
      <c r="P47" s="369">
        <v>1.81</v>
      </c>
      <c r="Q47" s="78" t="str">
        <f t="shared" si="5"/>
        <v/>
      </c>
      <c r="R47" s="287"/>
      <c r="S47" s="79" t="str">
        <f t="shared" si="6"/>
        <v>-</v>
      </c>
      <c r="T47" s="80" t="str">
        <f t="shared" si="7"/>
        <v>-</v>
      </c>
      <c r="U47" s="369">
        <v>1.84</v>
      </c>
      <c r="V47" s="369">
        <v>3.9</v>
      </c>
      <c r="W47" s="78" t="str">
        <f t="shared" si="8"/>
        <v/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 spans="2:55" x14ac:dyDescent="0.2">
      <c r="B48" s="450"/>
      <c r="C48" s="56" t="s">
        <v>22</v>
      </c>
      <c r="D48" s="288"/>
      <c r="E48" s="267"/>
      <c r="F48" s="8" t="str">
        <f t="shared" si="0"/>
        <v>-</v>
      </c>
      <c r="G48" s="7" t="str">
        <f t="shared" si="1"/>
        <v>-</v>
      </c>
      <c r="H48" s="369">
        <v>0.5</v>
      </c>
      <c r="I48" s="369">
        <v>0.88</v>
      </c>
      <c r="J48" s="7" t="str">
        <f t="shared" si="2"/>
        <v/>
      </c>
      <c r="K48" s="288"/>
      <c r="L48" s="267"/>
      <c r="M48" s="15" t="str">
        <f t="shared" si="3"/>
        <v>-</v>
      </c>
      <c r="N48" s="13" t="str">
        <f t="shared" si="4"/>
        <v>-</v>
      </c>
      <c r="O48" s="369">
        <v>0.88</v>
      </c>
      <c r="P48" s="369">
        <v>1.81</v>
      </c>
      <c r="Q48" s="39" t="str">
        <f t="shared" si="5"/>
        <v/>
      </c>
      <c r="R48" s="288"/>
      <c r="S48" s="33" t="str">
        <f t="shared" si="6"/>
        <v>-</v>
      </c>
      <c r="T48" s="32" t="str">
        <f t="shared" si="7"/>
        <v>-</v>
      </c>
      <c r="U48" s="369">
        <v>1.84</v>
      </c>
      <c r="V48" s="369">
        <v>3.9</v>
      </c>
      <c r="W48" s="39" t="str">
        <f t="shared" si="8"/>
        <v/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2:55" x14ac:dyDescent="0.2">
      <c r="B49" s="450"/>
      <c r="C49" s="56" t="s">
        <v>23</v>
      </c>
      <c r="D49" s="288"/>
      <c r="E49" s="267"/>
      <c r="F49" s="8" t="str">
        <f t="shared" si="0"/>
        <v>-</v>
      </c>
      <c r="G49" s="7" t="str">
        <f t="shared" si="1"/>
        <v>-</v>
      </c>
      <c r="H49" s="369">
        <v>0.5</v>
      </c>
      <c r="I49" s="369">
        <v>0.88</v>
      </c>
      <c r="J49" s="7" t="str">
        <f t="shared" si="2"/>
        <v/>
      </c>
      <c r="K49" s="288"/>
      <c r="L49" s="267"/>
      <c r="M49" s="15" t="str">
        <f t="shared" si="3"/>
        <v>-</v>
      </c>
      <c r="N49" s="13" t="str">
        <f t="shared" si="4"/>
        <v>-</v>
      </c>
      <c r="O49" s="369">
        <v>0.88</v>
      </c>
      <c r="P49" s="369">
        <v>1.81</v>
      </c>
      <c r="Q49" s="39" t="str">
        <f t="shared" si="5"/>
        <v/>
      </c>
      <c r="R49" s="288"/>
      <c r="S49" s="33" t="str">
        <f t="shared" si="6"/>
        <v>-</v>
      </c>
      <c r="T49" s="32" t="str">
        <f t="shared" si="7"/>
        <v>-</v>
      </c>
      <c r="U49" s="369">
        <v>1.84</v>
      </c>
      <c r="V49" s="369">
        <v>3.9</v>
      </c>
      <c r="W49" s="39" t="str">
        <f t="shared" si="8"/>
        <v/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</row>
    <row r="50" spans="2:55" x14ac:dyDescent="0.2">
      <c r="B50" s="450"/>
      <c r="C50" s="56" t="s">
        <v>24</v>
      </c>
      <c r="D50" s="288"/>
      <c r="E50" s="267"/>
      <c r="F50" s="8" t="str">
        <f t="shared" si="0"/>
        <v>-</v>
      </c>
      <c r="G50" s="7" t="str">
        <f t="shared" si="1"/>
        <v>-</v>
      </c>
      <c r="H50" s="369">
        <v>0.5</v>
      </c>
      <c r="I50" s="369">
        <v>0.88</v>
      </c>
      <c r="J50" s="7" t="str">
        <f t="shared" si="2"/>
        <v/>
      </c>
      <c r="K50" s="288"/>
      <c r="L50" s="267"/>
      <c r="M50" s="15" t="str">
        <f t="shared" si="3"/>
        <v>-</v>
      </c>
      <c r="N50" s="13" t="str">
        <f t="shared" si="4"/>
        <v>-</v>
      </c>
      <c r="O50" s="369">
        <v>0.88</v>
      </c>
      <c r="P50" s="369">
        <v>1.81</v>
      </c>
      <c r="Q50" s="39" t="str">
        <f t="shared" si="5"/>
        <v/>
      </c>
      <c r="R50" s="288"/>
      <c r="S50" s="33" t="str">
        <f t="shared" si="6"/>
        <v>-</v>
      </c>
      <c r="T50" s="32" t="str">
        <f t="shared" si="7"/>
        <v>-</v>
      </c>
      <c r="U50" s="369">
        <v>1.84</v>
      </c>
      <c r="V50" s="369">
        <v>3.9</v>
      </c>
      <c r="W50" s="39" t="str">
        <f t="shared" si="8"/>
        <v/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</row>
    <row r="51" spans="2:55" x14ac:dyDescent="0.2">
      <c r="B51" s="450"/>
      <c r="C51" s="56" t="s">
        <v>25</v>
      </c>
      <c r="D51" s="288"/>
      <c r="E51" s="267"/>
      <c r="F51" s="8" t="str">
        <f t="shared" si="0"/>
        <v>-</v>
      </c>
      <c r="G51" s="7" t="str">
        <f t="shared" si="1"/>
        <v>-</v>
      </c>
      <c r="H51" s="369">
        <v>0.5</v>
      </c>
      <c r="I51" s="369">
        <v>0.88</v>
      </c>
      <c r="J51" s="7" t="str">
        <f t="shared" si="2"/>
        <v/>
      </c>
      <c r="K51" s="288"/>
      <c r="L51" s="267"/>
      <c r="M51" s="15" t="str">
        <f t="shared" si="3"/>
        <v>-</v>
      </c>
      <c r="N51" s="13" t="str">
        <f t="shared" si="4"/>
        <v>-</v>
      </c>
      <c r="O51" s="369">
        <v>0.88</v>
      </c>
      <c r="P51" s="369">
        <v>1.81</v>
      </c>
      <c r="Q51" s="39" t="str">
        <f t="shared" si="5"/>
        <v/>
      </c>
      <c r="R51" s="288"/>
      <c r="S51" s="33" t="str">
        <f t="shared" si="6"/>
        <v>-</v>
      </c>
      <c r="T51" s="32" t="str">
        <f t="shared" si="7"/>
        <v>-</v>
      </c>
      <c r="U51" s="369">
        <v>1.84</v>
      </c>
      <c r="V51" s="369">
        <v>3.9</v>
      </c>
      <c r="W51" s="39" t="str">
        <f t="shared" si="8"/>
        <v/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 spans="2:55" x14ac:dyDescent="0.2">
      <c r="B52" s="450"/>
      <c r="C52" s="56" t="s">
        <v>26</v>
      </c>
      <c r="D52" s="288"/>
      <c r="E52" s="267"/>
      <c r="F52" s="8" t="str">
        <f t="shared" si="0"/>
        <v>-</v>
      </c>
      <c r="G52" s="7" t="str">
        <f t="shared" si="1"/>
        <v>-</v>
      </c>
      <c r="H52" s="369">
        <v>0.5</v>
      </c>
      <c r="I52" s="369">
        <v>0.88</v>
      </c>
      <c r="J52" s="7" t="str">
        <f t="shared" si="2"/>
        <v/>
      </c>
      <c r="K52" s="288"/>
      <c r="L52" s="267"/>
      <c r="M52" s="15" t="str">
        <f t="shared" si="3"/>
        <v>-</v>
      </c>
      <c r="N52" s="13" t="str">
        <f t="shared" si="4"/>
        <v>-</v>
      </c>
      <c r="O52" s="369">
        <v>0.88</v>
      </c>
      <c r="P52" s="369">
        <v>1.81</v>
      </c>
      <c r="Q52" s="39" t="str">
        <f t="shared" si="5"/>
        <v/>
      </c>
      <c r="R52" s="288"/>
      <c r="S52" s="33" t="str">
        <f t="shared" si="6"/>
        <v>-</v>
      </c>
      <c r="T52" s="32" t="str">
        <f t="shared" si="7"/>
        <v>-</v>
      </c>
      <c r="U52" s="369">
        <v>1.84</v>
      </c>
      <c r="V52" s="369">
        <v>3.9</v>
      </c>
      <c r="W52" s="39" t="str">
        <f t="shared" si="8"/>
        <v/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</row>
    <row r="53" spans="2:55" x14ac:dyDescent="0.2">
      <c r="B53" s="450"/>
      <c r="C53" s="56" t="s">
        <v>27</v>
      </c>
      <c r="D53" s="288"/>
      <c r="E53" s="267"/>
      <c r="F53" s="8" t="str">
        <f t="shared" si="0"/>
        <v>-</v>
      </c>
      <c r="G53" s="7" t="str">
        <f t="shared" si="1"/>
        <v>-</v>
      </c>
      <c r="H53" s="369">
        <v>0.5</v>
      </c>
      <c r="I53" s="369">
        <v>0.88</v>
      </c>
      <c r="J53" s="7" t="str">
        <f t="shared" si="2"/>
        <v/>
      </c>
      <c r="K53" s="288"/>
      <c r="L53" s="267"/>
      <c r="M53" s="15" t="str">
        <f t="shared" si="3"/>
        <v>-</v>
      </c>
      <c r="N53" s="13" t="str">
        <f t="shared" si="4"/>
        <v>-</v>
      </c>
      <c r="O53" s="369">
        <v>0.88</v>
      </c>
      <c r="P53" s="369">
        <v>1.81</v>
      </c>
      <c r="Q53" s="39" t="str">
        <f t="shared" si="5"/>
        <v/>
      </c>
      <c r="R53" s="288"/>
      <c r="S53" s="33" t="str">
        <f t="shared" si="6"/>
        <v>-</v>
      </c>
      <c r="T53" s="32" t="str">
        <f t="shared" si="7"/>
        <v>-</v>
      </c>
      <c r="U53" s="369">
        <v>1.84</v>
      </c>
      <c r="V53" s="369">
        <v>3.9</v>
      </c>
      <c r="W53" s="39" t="str">
        <f t="shared" si="8"/>
        <v/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</row>
    <row r="54" spans="2:55" x14ac:dyDescent="0.2">
      <c r="B54" s="450"/>
      <c r="C54" s="56" t="s">
        <v>28</v>
      </c>
      <c r="D54" s="288"/>
      <c r="E54" s="267"/>
      <c r="F54" s="8" t="str">
        <f t="shared" si="0"/>
        <v>-</v>
      </c>
      <c r="G54" s="7" t="str">
        <f t="shared" si="1"/>
        <v>-</v>
      </c>
      <c r="H54" s="369">
        <v>0.5</v>
      </c>
      <c r="I54" s="369">
        <v>0.88</v>
      </c>
      <c r="J54" s="7" t="str">
        <f t="shared" si="2"/>
        <v/>
      </c>
      <c r="K54" s="288"/>
      <c r="L54" s="267"/>
      <c r="M54" s="15" t="str">
        <f t="shared" si="3"/>
        <v>-</v>
      </c>
      <c r="N54" s="13" t="str">
        <f t="shared" si="4"/>
        <v>-</v>
      </c>
      <c r="O54" s="369">
        <v>0.88</v>
      </c>
      <c r="P54" s="369">
        <v>1.81</v>
      </c>
      <c r="Q54" s="39" t="str">
        <f t="shared" si="5"/>
        <v/>
      </c>
      <c r="R54" s="288"/>
      <c r="S54" s="33" t="str">
        <f t="shared" si="6"/>
        <v>-</v>
      </c>
      <c r="T54" s="32" t="str">
        <f t="shared" si="7"/>
        <v>-</v>
      </c>
      <c r="U54" s="369">
        <v>1.84</v>
      </c>
      <c r="V54" s="369">
        <v>3.9</v>
      </c>
      <c r="W54" s="39" t="str">
        <f t="shared" si="8"/>
        <v/>
      </c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</row>
    <row r="55" spans="2:55" x14ac:dyDescent="0.2">
      <c r="B55" s="450"/>
      <c r="C55" s="56" t="s">
        <v>29</v>
      </c>
      <c r="D55" s="288"/>
      <c r="E55" s="267"/>
      <c r="F55" s="8" t="str">
        <f t="shared" si="0"/>
        <v>-</v>
      </c>
      <c r="G55" s="7" t="str">
        <f t="shared" si="1"/>
        <v>-</v>
      </c>
      <c r="H55" s="369">
        <v>0.5</v>
      </c>
      <c r="I55" s="369">
        <v>0.88</v>
      </c>
      <c r="J55" s="7" t="str">
        <f t="shared" si="2"/>
        <v/>
      </c>
      <c r="K55" s="288"/>
      <c r="L55" s="267"/>
      <c r="M55" s="15" t="str">
        <f t="shared" si="3"/>
        <v>-</v>
      </c>
      <c r="N55" s="13" t="str">
        <f t="shared" si="4"/>
        <v>-</v>
      </c>
      <c r="O55" s="369">
        <v>0.88</v>
      </c>
      <c r="P55" s="369">
        <v>1.81</v>
      </c>
      <c r="Q55" s="39" t="str">
        <f t="shared" si="5"/>
        <v/>
      </c>
      <c r="R55" s="288"/>
      <c r="S55" s="33" t="str">
        <f t="shared" si="6"/>
        <v>-</v>
      </c>
      <c r="T55" s="32" t="str">
        <f t="shared" si="7"/>
        <v>-</v>
      </c>
      <c r="U55" s="369">
        <v>1.84</v>
      </c>
      <c r="V55" s="369">
        <v>3.9</v>
      </c>
      <c r="W55" s="39" t="str">
        <f t="shared" si="8"/>
        <v/>
      </c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</row>
    <row r="56" spans="2:55" x14ac:dyDescent="0.2">
      <c r="B56" s="450"/>
      <c r="C56" s="56" t="s">
        <v>30</v>
      </c>
      <c r="D56" s="288"/>
      <c r="E56" s="267"/>
      <c r="F56" s="8" t="str">
        <f t="shared" si="0"/>
        <v>-</v>
      </c>
      <c r="G56" s="7" t="str">
        <f t="shared" si="1"/>
        <v>-</v>
      </c>
      <c r="H56" s="369">
        <v>0.5</v>
      </c>
      <c r="I56" s="369">
        <v>0.88</v>
      </c>
      <c r="J56" s="7" t="str">
        <f t="shared" si="2"/>
        <v/>
      </c>
      <c r="K56" s="288"/>
      <c r="L56" s="267"/>
      <c r="M56" s="15" t="str">
        <f t="shared" si="3"/>
        <v>-</v>
      </c>
      <c r="N56" s="13" t="str">
        <f t="shared" si="4"/>
        <v>-</v>
      </c>
      <c r="O56" s="369">
        <v>0.88</v>
      </c>
      <c r="P56" s="369">
        <v>1.81</v>
      </c>
      <c r="Q56" s="39" t="str">
        <f t="shared" si="5"/>
        <v/>
      </c>
      <c r="R56" s="288"/>
      <c r="S56" s="33" t="str">
        <f t="shared" si="6"/>
        <v>-</v>
      </c>
      <c r="T56" s="32" t="str">
        <f t="shared" si="7"/>
        <v>-</v>
      </c>
      <c r="U56" s="369">
        <v>1.84</v>
      </c>
      <c r="V56" s="369">
        <v>3.9</v>
      </c>
      <c r="W56" s="39" t="str">
        <f t="shared" si="8"/>
        <v/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2:55" x14ac:dyDescent="0.2">
      <c r="B57" s="450"/>
      <c r="C57" s="56" t="s">
        <v>31</v>
      </c>
      <c r="D57" s="288"/>
      <c r="E57" s="267"/>
      <c r="F57" s="8" t="str">
        <f t="shared" si="0"/>
        <v>-</v>
      </c>
      <c r="G57" s="7" t="str">
        <f t="shared" si="1"/>
        <v>-</v>
      </c>
      <c r="H57" s="369">
        <v>0.5</v>
      </c>
      <c r="I57" s="369">
        <v>0.88</v>
      </c>
      <c r="J57" s="7" t="str">
        <f t="shared" si="2"/>
        <v/>
      </c>
      <c r="K57" s="288"/>
      <c r="L57" s="267"/>
      <c r="M57" s="15" t="str">
        <f t="shared" si="3"/>
        <v>-</v>
      </c>
      <c r="N57" s="13" t="str">
        <f t="shared" si="4"/>
        <v>-</v>
      </c>
      <c r="O57" s="369">
        <v>0.88</v>
      </c>
      <c r="P57" s="369">
        <v>1.81</v>
      </c>
      <c r="Q57" s="39" t="str">
        <f t="shared" si="5"/>
        <v/>
      </c>
      <c r="R57" s="288"/>
      <c r="S57" s="33" t="str">
        <f t="shared" si="6"/>
        <v>-</v>
      </c>
      <c r="T57" s="32" t="str">
        <f t="shared" si="7"/>
        <v>-</v>
      </c>
      <c r="U57" s="369">
        <v>1.84</v>
      </c>
      <c r="V57" s="369">
        <v>3.9</v>
      </c>
      <c r="W57" s="39" t="str">
        <f t="shared" si="8"/>
        <v/>
      </c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</row>
    <row r="58" spans="2:55" ht="13.5" thickBot="1" x14ac:dyDescent="0.25">
      <c r="B58" s="451"/>
      <c r="C58" s="57" t="s">
        <v>32</v>
      </c>
      <c r="D58" s="341"/>
      <c r="E58" s="340"/>
      <c r="F58" s="31" t="str">
        <f t="shared" si="0"/>
        <v>-</v>
      </c>
      <c r="G58" s="81" t="str">
        <f t="shared" si="1"/>
        <v>-</v>
      </c>
      <c r="H58" s="369">
        <v>0.5</v>
      </c>
      <c r="I58" s="369">
        <v>0.88</v>
      </c>
      <c r="J58" s="81" t="str">
        <f t="shared" si="2"/>
        <v/>
      </c>
      <c r="K58" s="341"/>
      <c r="L58" s="340"/>
      <c r="M58" s="40" t="str">
        <f t="shared" si="3"/>
        <v>-</v>
      </c>
      <c r="N58" s="82" t="str">
        <f t="shared" si="4"/>
        <v>-</v>
      </c>
      <c r="O58" s="369">
        <v>0.88</v>
      </c>
      <c r="P58" s="369">
        <v>1.81</v>
      </c>
      <c r="Q58" s="83" t="str">
        <f t="shared" si="5"/>
        <v/>
      </c>
      <c r="R58" s="341"/>
      <c r="S58" s="41" t="str">
        <f t="shared" si="6"/>
        <v>-</v>
      </c>
      <c r="T58" s="84" t="str">
        <f t="shared" si="7"/>
        <v>-</v>
      </c>
      <c r="U58" s="369">
        <v>1.84</v>
      </c>
      <c r="V58" s="369">
        <v>3.9</v>
      </c>
      <c r="W58" s="83" t="str">
        <f t="shared" si="8"/>
        <v/>
      </c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 spans="2:55" ht="16.5" thickTop="1" thickBot="1" x14ac:dyDescent="0.3">
      <c r="B59" s="54"/>
      <c r="C59" s="64" t="s">
        <v>33</v>
      </c>
      <c r="D59" s="295">
        <f>SUM(D47:D58)</f>
        <v>0</v>
      </c>
      <c r="E59" s="283">
        <f>SUM(E47:E58)</f>
        <v>0</v>
      </c>
      <c r="F59" s="61" t="str">
        <f t="shared" si="0"/>
        <v>-</v>
      </c>
      <c r="G59" s="62" t="str">
        <f t="shared" si="1"/>
        <v>-</v>
      </c>
      <c r="H59" s="369">
        <v>0.5</v>
      </c>
      <c r="I59" s="369">
        <v>0.88</v>
      </c>
      <c r="J59" s="62" t="str">
        <f t="shared" si="2"/>
        <v/>
      </c>
      <c r="K59" s="295">
        <f>SUM(K47:K58)</f>
        <v>0</v>
      </c>
      <c r="L59" s="283">
        <f>SUM(L47:L58)</f>
        <v>0</v>
      </c>
      <c r="M59" s="61" t="str">
        <f t="shared" si="3"/>
        <v>-</v>
      </c>
      <c r="N59" s="62" t="str">
        <f t="shared" si="4"/>
        <v>-</v>
      </c>
      <c r="O59" s="369">
        <v>0.88</v>
      </c>
      <c r="P59" s="369">
        <v>1.81</v>
      </c>
      <c r="Q59" s="65" t="str">
        <f t="shared" si="5"/>
        <v/>
      </c>
      <c r="R59" s="295">
        <f>SUM(R47:R58)</f>
        <v>0</v>
      </c>
      <c r="S59" s="66" t="str">
        <f t="shared" si="6"/>
        <v>-</v>
      </c>
      <c r="T59" s="67" t="str">
        <f t="shared" si="7"/>
        <v>-</v>
      </c>
      <c r="U59" s="369">
        <v>1.84</v>
      </c>
      <c r="V59" s="369">
        <v>3.9</v>
      </c>
      <c r="W59" s="65" t="str">
        <f t="shared" si="8"/>
        <v/>
      </c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</row>
    <row r="60" spans="2:55" ht="12.75" customHeight="1" thickTop="1" x14ac:dyDescent="0.2">
      <c r="B60" s="449">
        <v>2009</v>
      </c>
      <c r="C60" s="75" t="s">
        <v>21</v>
      </c>
      <c r="D60" s="287"/>
      <c r="E60" s="265"/>
      <c r="F60" s="76" t="str">
        <f t="shared" si="0"/>
        <v>-</v>
      </c>
      <c r="G60" s="77" t="str">
        <f t="shared" si="1"/>
        <v>-</v>
      </c>
      <c r="H60" s="369">
        <v>0.5</v>
      </c>
      <c r="I60" s="369">
        <v>0.88</v>
      </c>
      <c r="J60" s="77" t="str">
        <f t="shared" si="2"/>
        <v/>
      </c>
      <c r="K60" s="287"/>
      <c r="L60" s="265"/>
      <c r="M60" s="76" t="str">
        <f t="shared" si="3"/>
        <v>-</v>
      </c>
      <c r="N60" s="77" t="str">
        <f t="shared" si="4"/>
        <v>-</v>
      </c>
      <c r="O60" s="369">
        <v>0.88</v>
      </c>
      <c r="P60" s="369">
        <v>1.81</v>
      </c>
      <c r="Q60" s="78" t="str">
        <f t="shared" si="5"/>
        <v/>
      </c>
      <c r="R60" s="287"/>
      <c r="S60" s="79" t="str">
        <f t="shared" si="6"/>
        <v>-</v>
      </c>
      <c r="T60" s="80" t="str">
        <f t="shared" si="7"/>
        <v>-</v>
      </c>
      <c r="U60" s="369">
        <v>1.84</v>
      </c>
      <c r="V60" s="369">
        <v>3.9</v>
      </c>
      <c r="W60" s="78" t="str">
        <f t="shared" si="8"/>
        <v/>
      </c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</row>
    <row r="61" spans="2:55" x14ac:dyDescent="0.2">
      <c r="B61" s="450"/>
      <c r="C61" s="56" t="s">
        <v>22</v>
      </c>
      <c r="D61" s="288"/>
      <c r="E61" s="267"/>
      <c r="F61" s="8" t="str">
        <f t="shared" si="0"/>
        <v>-</v>
      </c>
      <c r="G61" s="7" t="str">
        <f t="shared" si="1"/>
        <v>-</v>
      </c>
      <c r="H61" s="369">
        <v>0.5</v>
      </c>
      <c r="I61" s="369">
        <v>0.88</v>
      </c>
      <c r="J61" s="7" t="str">
        <f t="shared" si="2"/>
        <v/>
      </c>
      <c r="K61" s="288"/>
      <c r="L61" s="267"/>
      <c r="M61" s="15" t="str">
        <f t="shared" si="3"/>
        <v>-</v>
      </c>
      <c r="N61" s="13" t="str">
        <f t="shared" si="4"/>
        <v>-</v>
      </c>
      <c r="O61" s="369">
        <v>0.88</v>
      </c>
      <c r="P61" s="369">
        <v>1.81</v>
      </c>
      <c r="Q61" s="39" t="str">
        <f t="shared" si="5"/>
        <v/>
      </c>
      <c r="R61" s="288"/>
      <c r="S61" s="33" t="str">
        <f t="shared" si="6"/>
        <v>-</v>
      </c>
      <c r="T61" s="32" t="str">
        <f t="shared" si="7"/>
        <v>-</v>
      </c>
      <c r="U61" s="369">
        <v>1.84</v>
      </c>
      <c r="V61" s="369">
        <v>3.9</v>
      </c>
      <c r="W61" s="39" t="str">
        <f t="shared" si="8"/>
        <v/>
      </c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</row>
    <row r="62" spans="2:55" x14ac:dyDescent="0.2">
      <c r="B62" s="450"/>
      <c r="C62" s="56" t="s">
        <v>23</v>
      </c>
      <c r="D62" s="288"/>
      <c r="E62" s="267"/>
      <c r="F62" s="8" t="str">
        <f t="shared" si="0"/>
        <v>-</v>
      </c>
      <c r="G62" s="7" t="str">
        <f t="shared" si="1"/>
        <v>-</v>
      </c>
      <c r="H62" s="369">
        <v>0.5</v>
      </c>
      <c r="I62" s="369">
        <v>0.88</v>
      </c>
      <c r="J62" s="7" t="str">
        <f t="shared" si="2"/>
        <v/>
      </c>
      <c r="K62" s="288"/>
      <c r="L62" s="267"/>
      <c r="M62" s="15" t="str">
        <f t="shared" si="3"/>
        <v>-</v>
      </c>
      <c r="N62" s="13" t="str">
        <f t="shared" si="4"/>
        <v>-</v>
      </c>
      <c r="O62" s="369">
        <v>0.88</v>
      </c>
      <c r="P62" s="369">
        <v>1.81</v>
      </c>
      <c r="Q62" s="39" t="str">
        <f t="shared" si="5"/>
        <v/>
      </c>
      <c r="R62" s="288"/>
      <c r="S62" s="33" t="str">
        <f t="shared" si="6"/>
        <v>-</v>
      </c>
      <c r="T62" s="32" t="str">
        <f t="shared" si="7"/>
        <v>-</v>
      </c>
      <c r="U62" s="369">
        <v>1.84</v>
      </c>
      <c r="V62" s="369">
        <v>3.9</v>
      </c>
      <c r="W62" s="39" t="str">
        <f t="shared" si="8"/>
        <v/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</row>
    <row r="63" spans="2:55" x14ac:dyDescent="0.2">
      <c r="B63" s="450"/>
      <c r="C63" s="56" t="s">
        <v>24</v>
      </c>
      <c r="D63" s="288"/>
      <c r="E63" s="267"/>
      <c r="F63" s="8" t="str">
        <f t="shared" si="0"/>
        <v>-</v>
      </c>
      <c r="G63" s="7" t="str">
        <f t="shared" si="1"/>
        <v>-</v>
      </c>
      <c r="H63" s="369">
        <v>0.5</v>
      </c>
      <c r="I63" s="369">
        <v>0.88</v>
      </c>
      <c r="J63" s="7" t="str">
        <f t="shared" si="2"/>
        <v/>
      </c>
      <c r="K63" s="288"/>
      <c r="L63" s="267"/>
      <c r="M63" s="15" t="str">
        <f t="shared" si="3"/>
        <v>-</v>
      </c>
      <c r="N63" s="13" t="str">
        <f t="shared" si="4"/>
        <v>-</v>
      </c>
      <c r="O63" s="369">
        <v>0.88</v>
      </c>
      <c r="P63" s="369">
        <v>1.81</v>
      </c>
      <c r="Q63" s="39" t="str">
        <f t="shared" si="5"/>
        <v/>
      </c>
      <c r="R63" s="288"/>
      <c r="S63" s="33" t="str">
        <f t="shared" si="6"/>
        <v>-</v>
      </c>
      <c r="T63" s="32" t="str">
        <f t="shared" si="7"/>
        <v>-</v>
      </c>
      <c r="U63" s="369">
        <v>1.84</v>
      </c>
      <c r="V63" s="369">
        <v>3.9</v>
      </c>
      <c r="W63" s="39" t="str">
        <f t="shared" si="8"/>
        <v/>
      </c>
      <c r="X63" s="11"/>
      <c r="Y63" s="11"/>
      <c r="Z63" s="11" t="s">
        <v>52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2:55" x14ac:dyDescent="0.2">
      <c r="B64" s="450"/>
      <c r="C64" s="56" t="s">
        <v>25</v>
      </c>
      <c r="D64" s="288"/>
      <c r="E64" s="267"/>
      <c r="F64" s="8" t="str">
        <f t="shared" si="0"/>
        <v>-</v>
      </c>
      <c r="G64" s="7" t="str">
        <f t="shared" si="1"/>
        <v>-</v>
      </c>
      <c r="H64" s="369">
        <v>0.5</v>
      </c>
      <c r="I64" s="369">
        <v>0.88</v>
      </c>
      <c r="J64" s="7" t="str">
        <f t="shared" si="2"/>
        <v/>
      </c>
      <c r="K64" s="288"/>
      <c r="L64" s="267"/>
      <c r="M64" s="15" t="str">
        <f t="shared" si="3"/>
        <v>-</v>
      </c>
      <c r="N64" s="13" t="str">
        <f t="shared" si="4"/>
        <v>-</v>
      </c>
      <c r="O64" s="369">
        <v>0.88</v>
      </c>
      <c r="P64" s="369">
        <v>1.81</v>
      </c>
      <c r="Q64" s="39" t="str">
        <f t="shared" si="5"/>
        <v/>
      </c>
      <c r="R64" s="288"/>
      <c r="S64" s="33" t="str">
        <f t="shared" si="6"/>
        <v>-</v>
      </c>
      <c r="T64" s="32" t="str">
        <f t="shared" si="7"/>
        <v>-</v>
      </c>
      <c r="U64" s="369">
        <v>1.84</v>
      </c>
      <c r="V64" s="369">
        <v>3.9</v>
      </c>
      <c r="W64" s="39" t="str">
        <f t="shared" si="8"/>
        <v/>
      </c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</row>
    <row r="65" spans="2:55" x14ac:dyDescent="0.2">
      <c r="B65" s="450"/>
      <c r="C65" s="56" t="s">
        <v>26</v>
      </c>
      <c r="D65" s="288"/>
      <c r="E65" s="267"/>
      <c r="F65" s="8" t="str">
        <f t="shared" si="0"/>
        <v>-</v>
      </c>
      <c r="G65" s="7" t="str">
        <f t="shared" si="1"/>
        <v>-</v>
      </c>
      <c r="H65" s="369">
        <v>0.5</v>
      </c>
      <c r="I65" s="369">
        <v>0.88</v>
      </c>
      <c r="J65" s="7" t="str">
        <f t="shared" si="2"/>
        <v/>
      </c>
      <c r="K65" s="288"/>
      <c r="L65" s="267"/>
      <c r="M65" s="15" t="str">
        <f t="shared" si="3"/>
        <v>-</v>
      </c>
      <c r="N65" s="13" t="str">
        <f t="shared" si="4"/>
        <v>-</v>
      </c>
      <c r="O65" s="369">
        <v>0.88</v>
      </c>
      <c r="P65" s="369">
        <v>1.81</v>
      </c>
      <c r="Q65" s="39" t="str">
        <f t="shared" si="5"/>
        <v/>
      </c>
      <c r="R65" s="288"/>
      <c r="S65" s="33" t="str">
        <f t="shared" si="6"/>
        <v>-</v>
      </c>
      <c r="T65" s="32" t="str">
        <f t="shared" si="7"/>
        <v>-</v>
      </c>
      <c r="U65" s="369">
        <v>1.84</v>
      </c>
      <c r="V65" s="369">
        <v>3.9</v>
      </c>
      <c r="W65" s="39" t="str">
        <f t="shared" si="8"/>
        <v/>
      </c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</row>
    <row r="66" spans="2:55" x14ac:dyDescent="0.2">
      <c r="B66" s="450"/>
      <c r="C66" s="56" t="s">
        <v>27</v>
      </c>
      <c r="D66" s="288"/>
      <c r="E66" s="267"/>
      <c r="F66" s="8" t="str">
        <f t="shared" si="0"/>
        <v>-</v>
      </c>
      <c r="G66" s="7" t="str">
        <f t="shared" si="1"/>
        <v>-</v>
      </c>
      <c r="H66" s="369">
        <v>0.5</v>
      </c>
      <c r="I66" s="369">
        <v>0.88</v>
      </c>
      <c r="J66" s="7" t="str">
        <f t="shared" si="2"/>
        <v/>
      </c>
      <c r="K66" s="288"/>
      <c r="L66" s="267"/>
      <c r="M66" s="15" t="str">
        <f t="shared" si="3"/>
        <v>-</v>
      </c>
      <c r="N66" s="13" t="str">
        <f t="shared" si="4"/>
        <v>-</v>
      </c>
      <c r="O66" s="369">
        <v>0.88</v>
      </c>
      <c r="P66" s="369">
        <v>1.81</v>
      </c>
      <c r="Q66" s="39" t="str">
        <f t="shared" si="5"/>
        <v/>
      </c>
      <c r="R66" s="288"/>
      <c r="S66" s="33" t="str">
        <f t="shared" si="6"/>
        <v>-</v>
      </c>
      <c r="T66" s="32" t="str">
        <f t="shared" si="7"/>
        <v>-</v>
      </c>
      <c r="U66" s="369">
        <v>1.84</v>
      </c>
      <c r="V66" s="369">
        <v>3.9</v>
      </c>
      <c r="W66" s="39" t="str">
        <f t="shared" si="8"/>
        <v/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</row>
    <row r="67" spans="2:55" x14ac:dyDescent="0.2">
      <c r="B67" s="450"/>
      <c r="C67" s="56" t="s">
        <v>28</v>
      </c>
      <c r="D67" s="288"/>
      <c r="E67" s="267"/>
      <c r="F67" s="8" t="str">
        <f t="shared" si="0"/>
        <v>-</v>
      </c>
      <c r="G67" s="7" t="str">
        <f t="shared" si="1"/>
        <v>-</v>
      </c>
      <c r="H67" s="369">
        <v>0.5</v>
      </c>
      <c r="I67" s="369">
        <v>0.88</v>
      </c>
      <c r="J67" s="7" t="str">
        <f t="shared" si="2"/>
        <v/>
      </c>
      <c r="K67" s="288"/>
      <c r="L67" s="267"/>
      <c r="M67" s="15" t="str">
        <f t="shared" si="3"/>
        <v>-</v>
      </c>
      <c r="N67" s="13" t="str">
        <f t="shared" si="4"/>
        <v>-</v>
      </c>
      <c r="O67" s="369">
        <v>0.88</v>
      </c>
      <c r="P67" s="369">
        <v>1.81</v>
      </c>
      <c r="Q67" s="39" t="str">
        <f t="shared" si="5"/>
        <v/>
      </c>
      <c r="R67" s="288"/>
      <c r="S67" s="33" t="str">
        <f t="shared" si="6"/>
        <v>-</v>
      </c>
      <c r="T67" s="32" t="str">
        <f t="shared" si="7"/>
        <v>-</v>
      </c>
      <c r="U67" s="369">
        <v>1.84</v>
      </c>
      <c r="V67" s="369">
        <v>3.9</v>
      </c>
      <c r="W67" s="39" t="str">
        <f t="shared" si="8"/>
        <v/>
      </c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</row>
    <row r="68" spans="2:55" x14ac:dyDescent="0.2">
      <c r="B68" s="450"/>
      <c r="C68" s="56" t="s">
        <v>29</v>
      </c>
      <c r="D68" s="288"/>
      <c r="E68" s="267"/>
      <c r="F68" s="8" t="str">
        <f t="shared" si="0"/>
        <v>-</v>
      </c>
      <c r="G68" s="7" t="str">
        <f t="shared" si="1"/>
        <v>-</v>
      </c>
      <c r="H68" s="369">
        <v>0.5</v>
      </c>
      <c r="I68" s="369">
        <v>0.88</v>
      </c>
      <c r="J68" s="7" t="str">
        <f t="shared" si="2"/>
        <v/>
      </c>
      <c r="K68" s="288"/>
      <c r="L68" s="267"/>
      <c r="M68" s="15" t="str">
        <f t="shared" si="3"/>
        <v>-</v>
      </c>
      <c r="N68" s="13" t="str">
        <f t="shared" si="4"/>
        <v>-</v>
      </c>
      <c r="O68" s="369">
        <v>0.88</v>
      </c>
      <c r="P68" s="369">
        <v>1.81</v>
      </c>
      <c r="Q68" s="39" t="str">
        <f t="shared" si="5"/>
        <v/>
      </c>
      <c r="R68" s="288"/>
      <c r="S68" s="33" t="str">
        <f t="shared" si="6"/>
        <v>-</v>
      </c>
      <c r="T68" s="32" t="str">
        <f t="shared" si="7"/>
        <v>-</v>
      </c>
      <c r="U68" s="369">
        <v>1.84</v>
      </c>
      <c r="V68" s="369">
        <v>3.9</v>
      </c>
      <c r="W68" s="39" t="str">
        <f t="shared" si="8"/>
        <v/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</row>
    <row r="69" spans="2:55" x14ac:dyDescent="0.2">
      <c r="B69" s="450"/>
      <c r="C69" s="56" t="s">
        <v>30</v>
      </c>
      <c r="D69" s="288"/>
      <c r="E69" s="267"/>
      <c r="F69" s="8" t="str">
        <f t="shared" si="0"/>
        <v>-</v>
      </c>
      <c r="G69" s="7" t="str">
        <f t="shared" si="1"/>
        <v>-</v>
      </c>
      <c r="H69" s="369">
        <v>0.5</v>
      </c>
      <c r="I69" s="369">
        <v>0.88</v>
      </c>
      <c r="J69" s="7" t="str">
        <f t="shared" si="2"/>
        <v/>
      </c>
      <c r="K69" s="288"/>
      <c r="L69" s="267"/>
      <c r="M69" s="15" t="str">
        <f t="shared" si="3"/>
        <v>-</v>
      </c>
      <c r="N69" s="13" t="str">
        <f t="shared" si="4"/>
        <v>-</v>
      </c>
      <c r="O69" s="369">
        <v>0.88</v>
      </c>
      <c r="P69" s="369">
        <v>1.81</v>
      </c>
      <c r="Q69" s="39" t="str">
        <f t="shared" si="5"/>
        <v/>
      </c>
      <c r="R69" s="288"/>
      <c r="S69" s="33" t="str">
        <f t="shared" si="6"/>
        <v>-</v>
      </c>
      <c r="T69" s="32" t="str">
        <f t="shared" si="7"/>
        <v>-</v>
      </c>
      <c r="U69" s="369">
        <v>1.84</v>
      </c>
      <c r="V69" s="369">
        <v>3.9</v>
      </c>
      <c r="W69" s="39" t="str">
        <f t="shared" si="8"/>
        <v/>
      </c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</row>
    <row r="70" spans="2:55" x14ac:dyDescent="0.2">
      <c r="B70" s="450"/>
      <c r="C70" s="56" t="s">
        <v>31</v>
      </c>
      <c r="D70" s="288"/>
      <c r="E70" s="267"/>
      <c r="F70" s="8" t="str">
        <f t="shared" si="0"/>
        <v>-</v>
      </c>
      <c r="G70" s="7" t="str">
        <f t="shared" si="1"/>
        <v>-</v>
      </c>
      <c r="H70" s="369">
        <v>0.5</v>
      </c>
      <c r="I70" s="369">
        <v>0.88</v>
      </c>
      <c r="J70" s="7" t="str">
        <f t="shared" si="2"/>
        <v/>
      </c>
      <c r="K70" s="288"/>
      <c r="L70" s="267"/>
      <c r="M70" s="15" t="str">
        <f t="shared" si="3"/>
        <v>-</v>
      </c>
      <c r="N70" s="13" t="str">
        <f t="shared" si="4"/>
        <v>-</v>
      </c>
      <c r="O70" s="369">
        <v>0.88</v>
      </c>
      <c r="P70" s="369">
        <v>1.81</v>
      </c>
      <c r="Q70" s="39" t="str">
        <f t="shared" si="5"/>
        <v/>
      </c>
      <c r="R70" s="288"/>
      <c r="S70" s="33" t="str">
        <f t="shared" si="6"/>
        <v>-</v>
      </c>
      <c r="T70" s="32" t="str">
        <f t="shared" si="7"/>
        <v>-</v>
      </c>
      <c r="U70" s="369">
        <v>1.84</v>
      </c>
      <c r="V70" s="369">
        <v>3.9</v>
      </c>
      <c r="W70" s="39" t="str">
        <f t="shared" si="8"/>
        <v/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</row>
    <row r="71" spans="2:55" ht="13.5" thickBot="1" x14ac:dyDescent="0.25">
      <c r="B71" s="451"/>
      <c r="C71" s="57" t="s">
        <v>32</v>
      </c>
      <c r="D71" s="341"/>
      <c r="E71" s="340"/>
      <c r="F71" s="31" t="str">
        <f t="shared" si="0"/>
        <v>-</v>
      </c>
      <c r="G71" s="81" t="str">
        <f t="shared" si="1"/>
        <v>-</v>
      </c>
      <c r="H71" s="369">
        <v>0.5</v>
      </c>
      <c r="I71" s="369">
        <v>0.88</v>
      </c>
      <c r="J71" s="81" t="str">
        <f t="shared" si="2"/>
        <v/>
      </c>
      <c r="K71" s="341"/>
      <c r="L71" s="340"/>
      <c r="M71" s="40" t="str">
        <f t="shared" si="3"/>
        <v>-</v>
      </c>
      <c r="N71" s="82" t="str">
        <f t="shared" si="4"/>
        <v>-</v>
      </c>
      <c r="O71" s="369">
        <v>0.88</v>
      </c>
      <c r="P71" s="369">
        <v>1.81</v>
      </c>
      <c r="Q71" s="83" t="str">
        <f t="shared" si="5"/>
        <v/>
      </c>
      <c r="R71" s="341"/>
      <c r="S71" s="41" t="str">
        <f t="shared" si="6"/>
        <v>-</v>
      </c>
      <c r="T71" s="84" t="str">
        <f t="shared" si="7"/>
        <v>-</v>
      </c>
      <c r="U71" s="369">
        <v>1.84</v>
      </c>
      <c r="V71" s="369">
        <v>3.9</v>
      </c>
      <c r="W71" s="83" t="str">
        <f t="shared" si="8"/>
        <v/>
      </c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</row>
    <row r="72" spans="2:55" ht="16.5" thickTop="1" thickBot="1" x14ac:dyDescent="0.3">
      <c r="B72" s="54"/>
      <c r="C72" s="68" t="s">
        <v>33</v>
      </c>
      <c r="D72" s="295">
        <f>SUM(D60:D71)</f>
        <v>0</v>
      </c>
      <c r="E72" s="283">
        <f>SUM(E60:E71)</f>
        <v>0</v>
      </c>
      <c r="F72" s="44" t="str">
        <f t="shared" si="0"/>
        <v>-</v>
      </c>
      <c r="G72" s="45" t="str">
        <f t="shared" si="1"/>
        <v>-</v>
      </c>
      <c r="H72" s="369">
        <v>0.5</v>
      </c>
      <c r="I72" s="369">
        <v>0.88</v>
      </c>
      <c r="J72" s="45" t="str">
        <f t="shared" si="2"/>
        <v/>
      </c>
      <c r="K72" s="295">
        <f>SUM(K60:K71)</f>
        <v>0</v>
      </c>
      <c r="L72" s="283">
        <f>SUM(L60:L71)</f>
        <v>0</v>
      </c>
      <c r="M72" s="44" t="str">
        <f t="shared" si="3"/>
        <v>-</v>
      </c>
      <c r="N72" s="45" t="str">
        <f t="shared" si="4"/>
        <v>-</v>
      </c>
      <c r="O72" s="369">
        <v>0.88</v>
      </c>
      <c r="P72" s="369">
        <v>1.81</v>
      </c>
      <c r="Q72" s="69" t="str">
        <f t="shared" si="5"/>
        <v/>
      </c>
      <c r="R72" s="295">
        <f>SUM(R60:R71)</f>
        <v>0</v>
      </c>
      <c r="S72" s="70" t="str">
        <f t="shared" si="6"/>
        <v>-</v>
      </c>
      <c r="T72" s="71" t="str">
        <f t="shared" si="7"/>
        <v>-</v>
      </c>
      <c r="U72" s="369">
        <v>1.84</v>
      </c>
      <c r="V72" s="369">
        <v>3.9</v>
      </c>
      <c r="W72" s="69" t="str">
        <f t="shared" si="8"/>
        <v/>
      </c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</row>
    <row r="73" spans="2:55" ht="12.75" customHeight="1" thickTop="1" x14ac:dyDescent="0.2">
      <c r="B73" s="449">
        <v>2010</v>
      </c>
      <c r="C73" s="75" t="s">
        <v>21</v>
      </c>
      <c r="D73" s="287"/>
      <c r="E73" s="265"/>
      <c r="F73" s="76" t="str">
        <f t="shared" ref="F73:F86" si="9">IF(D73=0,"-",(E73/D73*100))</f>
        <v>-</v>
      </c>
      <c r="G73" s="77" t="str">
        <f t="shared" ref="G73:G85" si="10">IF(ISERROR($E$86/$D$86*100)=TRUE,"-",($E$86/$D$86*100))</f>
        <v>-</v>
      </c>
      <c r="H73" s="369">
        <v>0.5</v>
      </c>
      <c r="I73" s="369">
        <v>0.88</v>
      </c>
      <c r="J73" s="77" t="str">
        <f t="shared" ref="J73:J85" si="11">IF(D73=0,"",(((G73*0.01)+2.58*(SQRT(G73*0.01/D73))))*100)</f>
        <v/>
      </c>
      <c r="K73" s="287"/>
      <c r="L73" s="265"/>
      <c r="M73" s="76" t="str">
        <f t="shared" ref="M73:M86" si="12">IF(K73=0,"-",(L73/K73*100))</f>
        <v>-</v>
      </c>
      <c r="N73" s="77" t="str">
        <f t="shared" ref="N73:N85" si="13">IF(ISERROR($L$86/$K$86*100)=TRUE,"-",($L$86/$K$86*100))</f>
        <v>-</v>
      </c>
      <c r="O73" s="369">
        <v>0.88</v>
      </c>
      <c r="P73" s="369">
        <v>1.81</v>
      </c>
      <c r="Q73" s="78" t="str">
        <f t="shared" ref="Q73:Q85" si="14">IF(K73=0,"",(((N73*0.01)+2.58*(SQRT(N73*0.01/K73))))*100)</f>
        <v/>
      </c>
      <c r="R73" s="287"/>
      <c r="S73" s="79" t="str">
        <f t="shared" ref="S73:S86" si="15">IF(K73=0,"-",(R73/K73*100))</f>
        <v>-</v>
      </c>
      <c r="T73" s="80" t="str">
        <f t="shared" ref="T73:T85" si="16">IF(ISERROR($R$86/$K$86*100)=TRUE,"-",($R$86/$K$86*100))</f>
        <v>-</v>
      </c>
      <c r="U73" s="369">
        <v>1.84</v>
      </c>
      <c r="V73" s="369">
        <v>3.9</v>
      </c>
      <c r="W73" s="78" t="str">
        <f t="shared" ref="W73:W85" si="17">IF( K73=0,"",(((T73*0.01)+2.58*(SQRT(T73*0.01/K73))))*100)</f>
        <v/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</row>
    <row r="74" spans="2:55" x14ac:dyDescent="0.2">
      <c r="B74" s="450"/>
      <c r="C74" s="56" t="s">
        <v>22</v>
      </c>
      <c r="D74" s="288"/>
      <c r="E74" s="267"/>
      <c r="F74" s="8" t="str">
        <f t="shared" si="9"/>
        <v>-</v>
      </c>
      <c r="G74" s="7" t="str">
        <f t="shared" si="10"/>
        <v>-</v>
      </c>
      <c r="H74" s="369">
        <v>0.5</v>
      </c>
      <c r="I74" s="369">
        <v>0.88</v>
      </c>
      <c r="J74" s="7" t="str">
        <f t="shared" si="11"/>
        <v/>
      </c>
      <c r="K74" s="288"/>
      <c r="L74" s="267"/>
      <c r="M74" s="15" t="str">
        <f t="shared" si="12"/>
        <v>-</v>
      </c>
      <c r="N74" s="13" t="str">
        <f t="shared" si="13"/>
        <v>-</v>
      </c>
      <c r="O74" s="369">
        <v>0.88</v>
      </c>
      <c r="P74" s="369">
        <v>1.81</v>
      </c>
      <c r="Q74" s="39" t="str">
        <f t="shared" si="14"/>
        <v/>
      </c>
      <c r="R74" s="288"/>
      <c r="S74" s="33" t="str">
        <f t="shared" si="15"/>
        <v>-</v>
      </c>
      <c r="T74" s="32" t="str">
        <f t="shared" si="16"/>
        <v>-</v>
      </c>
      <c r="U74" s="369">
        <v>1.84</v>
      </c>
      <c r="V74" s="369">
        <v>3.9</v>
      </c>
      <c r="W74" s="39" t="str">
        <f t="shared" si="17"/>
        <v/>
      </c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</row>
    <row r="75" spans="2:55" x14ac:dyDescent="0.2">
      <c r="B75" s="450"/>
      <c r="C75" s="56" t="s">
        <v>23</v>
      </c>
      <c r="D75" s="288"/>
      <c r="E75" s="267"/>
      <c r="F75" s="8" t="str">
        <f t="shared" si="9"/>
        <v>-</v>
      </c>
      <c r="G75" s="7" t="str">
        <f t="shared" si="10"/>
        <v>-</v>
      </c>
      <c r="H75" s="369">
        <v>0.5</v>
      </c>
      <c r="I75" s="369">
        <v>0.88</v>
      </c>
      <c r="J75" s="7" t="str">
        <f t="shared" si="11"/>
        <v/>
      </c>
      <c r="K75" s="288"/>
      <c r="L75" s="267"/>
      <c r="M75" s="15" t="str">
        <f t="shared" si="12"/>
        <v>-</v>
      </c>
      <c r="N75" s="13" t="str">
        <f t="shared" si="13"/>
        <v>-</v>
      </c>
      <c r="O75" s="369">
        <v>0.88</v>
      </c>
      <c r="P75" s="369">
        <v>1.81</v>
      </c>
      <c r="Q75" s="39" t="str">
        <f t="shared" si="14"/>
        <v/>
      </c>
      <c r="R75" s="288"/>
      <c r="S75" s="33" t="str">
        <f t="shared" si="15"/>
        <v>-</v>
      </c>
      <c r="T75" s="32" t="str">
        <f t="shared" si="16"/>
        <v>-</v>
      </c>
      <c r="U75" s="369">
        <v>1.84</v>
      </c>
      <c r="V75" s="369">
        <v>3.9</v>
      </c>
      <c r="W75" s="39" t="str">
        <f t="shared" si="17"/>
        <v/>
      </c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</row>
    <row r="76" spans="2:55" x14ac:dyDescent="0.2">
      <c r="B76" s="450"/>
      <c r="C76" s="56" t="s">
        <v>24</v>
      </c>
      <c r="D76" s="288"/>
      <c r="E76" s="267"/>
      <c r="F76" s="8" t="str">
        <f t="shared" si="9"/>
        <v>-</v>
      </c>
      <c r="G76" s="7" t="str">
        <f t="shared" si="10"/>
        <v>-</v>
      </c>
      <c r="H76" s="369">
        <v>0.5</v>
      </c>
      <c r="I76" s="369">
        <v>0.88</v>
      </c>
      <c r="J76" s="7" t="str">
        <f t="shared" si="11"/>
        <v/>
      </c>
      <c r="K76" s="288"/>
      <c r="L76" s="267"/>
      <c r="M76" s="15" t="str">
        <f t="shared" si="12"/>
        <v>-</v>
      </c>
      <c r="N76" s="13" t="str">
        <f t="shared" si="13"/>
        <v>-</v>
      </c>
      <c r="O76" s="369">
        <v>0.88</v>
      </c>
      <c r="P76" s="369">
        <v>1.81</v>
      </c>
      <c r="Q76" s="39" t="str">
        <f t="shared" si="14"/>
        <v/>
      </c>
      <c r="R76" s="288"/>
      <c r="S76" s="33" t="str">
        <f t="shared" si="15"/>
        <v>-</v>
      </c>
      <c r="T76" s="32" t="str">
        <f t="shared" si="16"/>
        <v>-</v>
      </c>
      <c r="U76" s="369">
        <v>1.84</v>
      </c>
      <c r="V76" s="369">
        <v>3.9</v>
      </c>
      <c r="W76" s="39" t="str">
        <f t="shared" si="17"/>
        <v/>
      </c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</row>
    <row r="77" spans="2:55" x14ac:dyDescent="0.2">
      <c r="B77" s="450"/>
      <c r="C77" s="56" t="s">
        <v>25</v>
      </c>
      <c r="D77" s="288"/>
      <c r="E77" s="267"/>
      <c r="F77" s="8" t="str">
        <f t="shared" si="9"/>
        <v>-</v>
      </c>
      <c r="G77" s="7" t="str">
        <f t="shared" si="10"/>
        <v>-</v>
      </c>
      <c r="H77" s="369">
        <v>0.5</v>
      </c>
      <c r="I77" s="369">
        <v>0.88</v>
      </c>
      <c r="J77" s="7" t="str">
        <f t="shared" si="11"/>
        <v/>
      </c>
      <c r="K77" s="288"/>
      <c r="L77" s="267"/>
      <c r="M77" s="15" t="str">
        <f t="shared" si="12"/>
        <v>-</v>
      </c>
      <c r="N77" s="13" t="str">
        <f t="shared" si="13"/>
        <v>-</v>
      </c>
      <c r="O77" s="369">
        <v>0.88</v>
      </c>
      <c r="P77" s="369">
        <v>1.81</v>
      </c>
      <c r="Q77" s="39" t="str">
        <f t="shared" si="14"/>
        <v/>
      </c>
      <c r="R77" s="288"/>
      <c r="S77" s="33" t="str">
        <f t="shared" si="15"/>
        <v>-</v>
      </c>
      <c r="T77" s="32" t="str">
        <f t="shared" si="16"/>
        <v>-</v>
      </c>
      <c r="U77" s="369">
        <v>1.84</v>
      </c>
      <c r="V77" s="369">
        <v>3.9</v>
      </c>
      <c r="W77" s="39" t="str">
        <f t="shared" si="17"/>
        <v/>
      </c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</row>
    <row r="78" spans="2:55" x14ac:dyDescent="0.2">
      <c r="B78" s="450"/>
      <c r="C78" s="56" t="s">
        <v>26</v>
      </c>
      <c r="D78" s="288"/>
      <c r="E78" s="267"/>
      <c r="F78" s="8" t="str">
        <f t="shared" si="9"/>
        <v>-</v>
      </c>
      <c r="G78" s="7" t="str">
        <f t="shared" si="10"/>
        <v>-</v>
      </c>
      <c r="H78" s="369">
        <v>0.5</v>
      </c>
      <c r="I78" s="369">
        <v>0.88</v>
      </c>
      <c r="J78" s="7" t="str">
        <f t="shared" si="11"/>
        <v/>
      </c>
      <c r="K78" s="288"/>
      <c r="L78" s="267"/>
      <c r="M78" s="15" t="str">
        <f t="shared" si="12"/>
        <v>-</v>
      </c>
      <c r="N78" s="13" t="str">
        <f t="shared" si="13"/>
        <v>-</v>
      </c>
      <c r="O78" s="369">
        <v>0.88</v>
      </c>
      <c r="P78" s="369">
        <v>1.81</v>
      </c>
      <c r="Q78" s="39" t="str">
        <f t="shared" si="14"/>
        <v/>
      </c>
      <c r="R78" s="288"/>
      <c r="S78" s="33" t="str">
        <f t="shared" si="15"/>
        <v>-</v>
      </c>
      <c r="T78" s="32" t="str">
        <f t="shared" si="16"/>
        <v>-</v>
      </c>
      <c r="U78" s="369">
        <v>1.84</v>
      </c>
      <c r="V78" s="369">
        <v>3.9</v>
      </c>
      <c r="W78" s="39" t="str">
        <f t="shared" si="17"/>
        <v/>
      </c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</row>
    <row r="79" spans="2:55" x14ac:dyDescent="0.2">
      <c r="B79" s="450"/>
      <c r="C79" s="56" t="s">
        <v>27</v>
      </c>
      <c r="D79" s="288"/>
      <c r="E79" s="267"/>
      <c r="F79" s="8" t="str">
        <f t="shared" si="9"/>
        <v>-</v>
      </c>
      <c r="G79" s="7" t="str">
        <f t="shared" si="10"/>
        <v>-</v>
      </c>
      <c r="H79" s="369">
        <v>0.5</v>
      </c>
      <c r="I79" s="369">
        <v>0.88</v>
      </c>
      <c r="J79" s="7" t="str">
        <f t="shared" si="11"/>
        <v/>
      </c>
      <c r="K79" s="288"/>
      <c r="L79" s="267"/>
      <c r="M79" s="15" t="str">
        <f t="shared" si="12"/>
        <v>-</v>
      </c>
      <c r="N79" s="13" t="str">
        <f t="shared" si="13"/>
        <v>-</v>
      </c>
      <c r="O79" s="369">
        <v>0.88</v>
      </c>
      <c r="P79" s="369">
        <v>1.81</v>
      </c>
      <c r="Q79" s="39" t="str">
        <f t="shared" si="14"/>
        <v/>
      </c>
      <c r="R79" s="288"/>
      <c r="S79" s="33" t="str">
        <f t="shared" si="15"/>
        <v>-</v>
      </c>
      <c r="T79" s="32" t="str">
        <f t="shared" si="16"/>
        <v>-</v>
      </c>
      <c r="U79" s="369">
        <v>1.84</v>
      </c>
      <c r="V79" s="369">
        <v>3.9</v>
      </c>
      <c r="W79" s="39" t="str">
        <f t="shared" si="17"/>
        <v/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</row>
    <row r="80" spans="2:55" x14ac:dyDescent="0.2">
      <c r="B80" s="450"/>
      <c r="C80" s="56" t="s">
        <v>28</v>
      </c>
      <c r="D80" s="288"/>
      <c r="E80" s="267"/>
      <c r="F80" s="8" t="str">
        <f t="shared" si="9"/>
        <v>-</v>
      </c>
      <c r="G80" s="7" t="str">
        <f t="shared" si="10"/>
        <v>-</v>
      </c>
      <c r="H80" s="369">
        <v>0.5</v>
      </c>
      <c r="I80" s="369">
        <v>0.88</v>
      </c>
      <c r="J80" s="7" t="str">
        <f t="shared" si="11"/>
        <v/>
      </c>
      <c r="K80" s="288"/>
      <c r="L80" s="267"/>
      <c r="M80" s="15" t="str">
        <f t="shared" si="12"/>
        <v>-</v>
      </c>
      <c r="N80" s="13" t="str">
        <f t="shared" si="13"/>
        <v>-</v>
      </c>
      <c r="O80" s="369">
        <v>0.88</v>
      </c>
      <c r="P80" s="369">
        <v>1.81</v>
      </c>
      <c r="Q80" s="39" t="str">
        <f t="shared" si="14"/>
        <v/>
      </c>
      <c r="R80" s="288"/>
      <c r="S80" s="33" t="str">
        <f t="shared" si="15"/>
        <v>-</v>
      </c>
      <c r="T80" s="32" t="str">
        <f t="shared" si="16"/>
        <v>-</v>
      </c>
      <c r="U80" s="369">
        <v>1.84</v>
      </c>
      <c r="V80" s="369">
        <v>3.9</v>
      </c>
      <c r="W80" s="39" t="str">
        <f t="shared" si="17"/>
        <v/>
      </c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</row>
    <row r="81" spans="2:55" x14ac:dyDescent="0.2">
      <c r="B81" s="450"/>
      <c r="C81" s="56" t="s">
        <v>29</v>
      </c>
      <c r="D81" s="288"/>
      <c r="E81" s="267"/>
      <c r="F81" s="8" t="str">
        <f t="shared" si="9"/>
        <v>-</v>
      </c>
      <c r="G81" s="7" t="str">
        <f t="shared" si="10"/>
        <v>-</v>
      </c>
      <c r="H81" s="369">
        <v>0.5</v>
      </c>
      <c r="I81" s="369">
        <v>0.88</v>
      </c>
      <c r="J81" s="7" t="str">
        <f t="shared" si="11"/>
        <v/>
      </c>
      <c r="K81" s="288"/>
      <c r="L81" s="267"/>
      <c r="M81" s="15" t="str">
        <f t="shared" si="12"/>
        <v>-</v>
      </c>
      <c r="N81" s="13" t="str">
        <f t="shared" si="13"/>
        <v>-</v>
      </c>
      <c r="O81" s="369">
        <v>0.88</v>
      </c>
      <c r="P81" s="369">
        <v>1.81</v>
      </c>
      <c r="Q81" s="39" t="str">
        <f t="shared" si="14"/>
        <v/>
      </c>
      <c r="R81" s="288"/>
      <c r="S81" s="33" t="str">
        <f t="shared" si="15"/>
        <v>-</v>
      </c>
      <c r="T81" s="32" t="str">
        <f t="shared" si="16"/>
        <v>-</v>
      </c>
      <c r="U81" s="369">
        <v>1.84</v>
      </c>
      <c r="V81" s="369">
        <v>3.9</v>
      </c>
      <c r="W81" s="39" t="str">
        <f t="shared" si="17"/>
        <v/>
      </c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</row>
    <row r="82" spans="2:55" x14ac:dyDescent="0.2">
      <c r="B82" s="450"/>
      <c r="C82" s="56" t="s">
        <v>30</v>
      </c>
      <c r="D82" s="288"/>
      <c r="E82" s="267"/>
      <c r="F82" s="8" t="str">
        <f t="shared" si="9"/>
        <v>-</v>
      </c>
      <c r="G82" s="7" t="str">
        <f t="shared" si="10"/>
        <v>-</v>
      </c>
      <c r="H82" s="369">
        <v>0.5</v>
      </c>
      <c r="I82" s="369">
        <v>0.88</v>
      </c>
      <c r="J82" s="7" t="str">
        <f t="shared" si="11"/>
        <v/>
      </c>
      <c r="K82" s="288"/>
      <c r="L82" s="267"/>
      <c r="M82" s="15" t="str">
        <f t="shared" si="12"/>
        <v>-</v>
      </c>
      <c r="N82" s="13" t="str">
        <f t="shared" si="13"/>
        <v>-</v>
      </c>
      <c r="O82" s="369">
        <v>0.88</v>
      </c>
      <c r="P82" s="369">
        <v>1.81</v>
      </c>
      <c r="Q82" s="39" t="str">
        <f t="shared" si="14"/>
        <v/>
      </c>
      <c r="R82" s="288"/>
      <c r="S82" s="33" t="str">
        <f t="shared" si="15"/>
        <v>-</v>
      </c>
      <c r="T82" s="32" t="str">
        <f t="shared" si="16"/>
        <v>-</v>
      </c>
      <c r="U82" s="369">
        <v>1.84</v>
      </c>
      <c r="V82" s="369">
        <v>3.9</v>
      </c>
      <c r="W82" s="39" t="str">
        <f t="shared" si="17"/>
        <v/>
      </c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</row>
    <row r="83" spans="2:55" x14ac:dyDescent="0.2">
      <c r="B83" s="450"/>
      <c r="C83" s="56" t="s">
        <v>31</v>
      </c>
      <c r="D83" s="288"/>
      <c r="E83" s="267"/>
      <c r="F83" s="8" t="str">
        <f t="shared" si="9"/>
        <v>-</v>
      </c>
      <c r="G83" s="7" t="str">
        <f t="shared" si="10"/>
        <v>-</v>
      </c>
      <c r="H83" s="369">
        <v>0.5</v>
      </c>
      <c r="I83" s="369">
        <v>0.88</v>
      </c>
      <c r="J83" s="7" t="str">
        <f t="shared" si="11"/>
        <v/>
      </c>
      <c r="K83" s="288"/>
      <c r="L83" s="267"/>
      <c r="M83" s="15" t="str">
        <f t="shared" si="12"/>
        <v>-</v>
      </c>
      <c r="N83" s="13" t="str">
        <f t="shared" si="13"/>
        <v>-</v>
      </c>
      <c r="O83" s="369">
        <v>0.88</v>
      </c>
      <c r="P83" s="369">
        <v>1.81</v>
      </c>
      <c r="Q83" s="39" t="str">
        <f t="shared" si="14"/>
        <v/>
      </c>
      <c r="R83" s="288"/>
      <c r="S83" s="33" t="str">
        <f t="shared" si="15"/>
        <v>-</v>
      </c>
      <c r="T83" s="32" t="str">
        <f t="shared" si="16"/>
        <v>-</v>
      </c>
      <c r="U83" s="369">
        <v>1.84</v>
      </c>
      <c r="V83" s="369">
        <v>3.9</v>
      </c>
      <c r="W83" s="39" t="str">
        <f t="shared" si="17"/>
        <v/>
      </c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</row>
    <row r="84" spans="2:55" ht="13.5" thickBot="1" x14ac:dyDescent="0.25">
      <c r="B84" s="451"/>
      <c r="C84" s="57" t="s">
        <v>32</v>
      </c>
      <c r="D84" s="341"/>
      <c r="E84" s="340"/>
      <c r="F84" s="31" t="str">
        <f t="shared" si="9"/>
        <v>-</v>
      </c>
      <c r="G84" s="81" t="str">
        <f t="shared" si="10"/>
        <v>-</v>
      </c>
      <c r="H84" s="369">
        <v>0.5</v>
      </c>
      <c r="I84" s="369">
        <v>0.88</v>
      </c>
      <c r="J84" s="81" t="str">
        <f t="shared" si="11"/>
        <v/>
      </c>
      <c r="K84" s="341"/>
      <c r="L84" s="340"/>
      <c r="M84" s="40" t="str">
        <f t="shared" si="12"/>
        <v>-</v>
      </c>
      <c r="N84" s="82" t="str">
        <f t="shared" si="13"/>
        <v>-</v>
      </c>
      <c r="O84" s="369">
        <v>0.88</v>
      </c>
      <c r="P84" s="369">
        <v>1.81</v>
      </c>
      <c r="Q84" s="83" t="str">
        <f t="shared" si="14"/>
        <v/>
      </c>
      <c r="R84" s="341"/>
      <c r="S84" s="41" t="str">
        <f t="shared" si="15"/>
        <v>-</v>
      </c>
      <c r="T84" s="84" t="str">
        <f t="shared" si="16"/>
        <v>-</v>
      </c>
      <c r="U84" s="369">
        <v>1.84</v>
      </c>
      <c r="V84" s="369">
        <v>3.9</v>
      </c>
      <c r="W84" s="83" t="str">
        <f t="shared" si="17"/>
        <v/>
      </c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</row>
    <row r="85" spans="2:55" ht="14.25" thickTop="1" thickBot="1" x14ac:dyDescent="0.25">
      <c r="B85" s="54"/>
      <c r="C85" s="72" t="s">
        <v>33</v>
      </c>
      <c r="D85" s="73">
        <f>SUM(D73:D84)</f>
        <v>0</v>
      </c>
      <c r="E85" s="74">
        <f>SUM(E73:E84)</f>
        <v>0</v>
      </c>
      <c r="F85" s="44" t="str">
        <f t="shared" si="9"/>
        <v>-</v>
      </c>
      <c r="G85" s="45" t="str">
        <f t="shared" si="10"/>
        <v>-</v>
      </c>
      <c r="H85" s="369">
        <v>0.5</v>
      </c>
      <c r="I85" s="369">
        <v>0.88</v>
      </c>
      <c r="J85" s="45" t="str">
        <f t="shared" si="11"/>
        <v/>
      </c>
      <c r="K85" s="324">
        <f>SUM(K73:K84)</f>
        <v>0</v>
      </c>
      <c r="L85" s="312">
        <f>SUM(L73:L84)</f>
        <v>0</v>
      </c>
      <c r="M85" s="44" t="str">
        <f t="shared" si="12"/>
        <v>-</v>
      </c>
      <c r="N85" s="45" t="str">
        <f t="shared" si="13"/>
        <v>-</v>
      </c>
      <c r="O85" s="369">
        <v>0.88</v>
      </c>
      <c r="P85" s="369">
        <v>1.81</v>
      </c>
      <c r="Q85" s="69" t="str">
        <f t="shared" si="14"/>
        <v/>
      </c>
      <c r="R85" s="73">
        <f>SUM(R73:R84)</f>
        <v>0</v>
      </c>
      <c r="S85" s="70" t="str">
        <f t="shared" si="15"/>
        <v>-</v>
      </c>
      <c r="T85" s="71" t="str">
        <f t="shared" si="16"/>
        <v>-</v>
      </c>
      <c r="U85" s="369">
        <v>1.84</v>
      </c>
      <c r="V85" s="369">
        <v>3.9</v>
      </c>
      <c r="W85" s="69" t="str">
        <f t="shared" si="17"/>
        <v/>
      </c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</row>
    <row r="86" spans="2:55" ht="26.25" customHeight="1" thickTop="1" thickBot="1" x14ac:dyDescent="0.4">
      <c r="B86" s="430" t="s">
        <v>39</v>
      </c>
      <c r="C86" s="452"/>
      <c r="D86" s="378">
        <f>SUM(D20,D33,D46,D59,D72,D85)</f>
        <v>0</v>
      </c>
      <c r="E86" s="378">
        <f>SUM(E20,E33,E46,E59,E72,E85)</f>
        <v>0</v>
      </c>
      <c r="F86" s="51" t="str">
        <f t="shared" si="9"/>
        <v>-</v>
      </c>
      <c r="G86" s="17"/>
      <c r="H86" s="137"/>
      <c r="I86" s="137"/>
      <c r="J86" s="18"/>
      <c r="K86" s="49">
        <f>SUM(K20,K33,K46,K59,K72,K85)</f>
        <v>0</v>
      </c>
      <c r="L86" s="49">
        <f>SUM(L20,L33,L46,L59,L72,L85)</f>
        <v>0</v>
      </c>
      <c r="M86" s="51" t="str">
        <f t="shared" si="12"/>
        <v>-</v>
      </c>
      <c r="N86" s="17"/>
      <c r="O86" s="137"/>
      <c r="P86" s="137"/>
      <c r="Q86" s="18"/>
      <c r="R86" s="49">
        <f>SUM(R20,R33,R46,R59,R72,R85)</f>
        <v>0</v>
      </c>
      <c r="S86" s="52" t="str">
        <f t="shared" si="15"/>
        <v>-</v>
      </c>
      <c r="T86" s="17"/>
      <c r="U86" s="137"/>
      <c r="V86" s="137"/>
      <c r="W86" s="18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</row>
    <row r="87" spans="2:55" ht="13.5" thickTop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</row>
  </sheetData>
  <mergeCells count="32">
    <mergeCell ref="B60:B71"/>
    <mergeCell ref="B73:B84"/>
    <mergeCell ref="R3:R6"/>
    <mergeCell ref="L3:L6"/>
    <mergeCell ref="B86:C86"/>
    <mergeCell ref="B8:B20"/>
    <mergeCell ref="B21:B33"/>
    <mergeCell ref="B34:B45"/>
    <mergeCell ref="B47:B58"/>
    <mergeCell ref="F3:F6"/>
    <mergeCell ref="G3:G6"/>
    <mergeCell ref="U3:U6"/>
    <mergeCell ref="Q3:Q6"/>
    <mergeCell ref="M3:M6"/>
    <mergeCell ref="T3:T6"/>
    <mergeCell ref="S3:S6"/>
    <mergeCell ref="C1:W1"/>
    <mergeCell ref="B2:B7"/>
    <mergeCell ref="C2:C7"/>
    <mergeCell ref="D2:J2"/>
    <mergeCell ref="D3:D6"/>
    <mergeCell ref="E3:E6"/>
    <mergeCell ref="J3:J6"/>
    <mergeCell ref="H3:H6"/>
    <mergeCell ref="I3:I6"/>
    <mergeCell ref="W3:W6"/>
    <mergeCell ref="K2:W2"/>
    <mergeCell ref="V3:V6"/>
    <mergeCell ref="N3:N6"/>
    <mergeCell ref="O3:O6"/>
    <mergeCell ref="P3:P6"/>
    <mergeCell ref="K3:K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opLeftCell="A16" workbookViewId="0">
      <selection activeCell="W4" sqref="W4"/>
    </sheetView>
  </sheetViews>
  <sheetFormatPr baseColWidth="10" defaultRowHeight="12.75" x14ac:dyDescent="0.2"/>
  <cols>
    <col min="1" max="1" width="7.85546875" customWidth="1"/>
    <col min="2" max="2" width="6.7109375" customWidth="1"/>
    <col min="3" max="13" width="5.140625" customWidth="1"/>
  </cols>
  <sheetData>
    <row r="1" spans="1:2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 t="s">
        <v>78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"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13.5" x14ac:dyDescent="0.2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s="11"/>
      <c r="O4" s="11"/>
      <c r="P4" s="435" t="s">
        <v>86</v>
      </c>
      <c r="Q4" s="435"/>
      <c r="R4" s="435"/>
      <c r="S4" s="435"/>
      <c r="T4" s="435"/>
      <c r="U4" s="435"/>
      <c r="V4" s="11"/>
      <c r="W4" s="11"/>
      <c r="X4" s="11"/>
      <c r="Y4" s="11"/>
    </row>
    <row r="5" spans="1:27" ht="13.5" x14ac:dyDescent="0.2">
      <c r="A5" s="6">
        <v>2005</v>
      </c>
      <c r="B5" s="27">
        <f>'G-O'!$E$8</f>
        <v>0</v>
      </c>
      <c r="C5" s="27">
        <f>'G-O'!$E$9</f>
        <v>0</v>
      </c>
      <c r="D5" s="27">
        <f>'G-O'!$E$10</f>
        <v>0</v>
      </c>
      <c r="E5" s="27">
        <f>'G-O'!$E$11</f>
        <v>0</v>
      </c>
      <c r="F5" s="27">
        <f>'G-O'!$E$12</f>
        <v>0</v>
      </c>
      <c r="G5" s="27">
        <f>'G-O'!$E$13</f>
        <v>0</v>
      </c>
      <c r="H5" s="27">
        <f>'G-O'!$E$14</f>
        <v>0</v>
      </c>
      <c r="I5" s="27">
        <f>'G-O'!$E$15</f>
        <v>0</v>
      </c>
      <c r="J5" s="27">
        <f>'G-O'!$E$16</f>
        <v>0</v>
      </c>
      <c r="K5" s="27">
        <f>'G-O'!$E$17</f>
        <v>0</v>
      </c>
      <c r="L5" s="27">
        <f>'G-O'!$E$18</f>
        <v>0</v>
      </c>
      <c r="M5" s="27">
        <f>'G-O'!$E$19</f>
        <v>0</v>
      </c>
      <c r="N5" s="11"/>
      <c r="O5" s="11"/>
      <c r="P5" s="435" t="s">
        <v>84</v>
      </c>
      <c r="Q5" s="435"/>
      <c r="R5" s="435"/>
      <c r="S5" s="435"/>
      <c r="T5" s="435"/>
      <c r="U5" s="435"/>
      <c r="V5" s="11"/>
      <c r="W5" s="11"/>
      <c r="X5" s="11"/>
      <c r="Y5" s="11"/>
    </row>
    <row r="6" spans="1:27" x14ac:dyDescent="0.2">
      <c r="A6" s="6">
        <v>2006</v>
      </c>
      <c r="B6" s="27">
        <f>'G-O'!$E$21</f>
        <v>0</v>
      </c>
      <c r="C6" s="27">
        <f>'G-O'!$E$22</f>
        <v>0</v>
      </c>
      <c r="D6" s="27">
        <f>'G-O'!$E$23</f>
        <v>0</v>
      </c>
      <c r="E6" s="27">
        <f>'G-O'!$E$24</f>
        <v>0</v>
      </c>
      <c r="F6" s="27">
        <f>'G-O'!$E$25</f>
        <v>0</v>
      </c>
      <c r="G6" s="27">
        <f>'G-O'!$E$26</f>
        <v>0</v>
      </c>
      <c r="H6" s="27">
        <f>'G-O'!$E$27</f>
        <v>0</v>
      </c>
      <c r="I6" s="27">
        <f>'G-O'!$E$28</f>
        <v>0</v>
      </c>
      <c r="J6" s="27">
        <f>'G-O'!$E$29</f>
        <v>0</v>
      </c>
      <c r="K6" s="27">
        <f>'G-O'!$E$30</f>
        <v>0</v>
      </c>
      <c r="L6" s="27">
        <f>'G-O'!$E$31</f>
        <v>0</v>
      </c>
      <c r="M6" s="27">
        <f>'G-O'!$E$32</f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x14ac:dyDescent="0.2">
      <c r="A7" s="6">
        <v>2007</v>
      </c>
      <c r="B7" s="27">
        <f>'G-O'!$E$34</f>
        <v>0</v>
      </c>
      <c r="C7" s="27">
        <f>'G-O'!$E$35</f>
        <v>0</v>
      </c>
      <c r="D7" s="27">
        <f>'G-O'!$E$36</f>
        <v>0</v>
      </c>
      <c r="E7" s="27">
        <f>'G-O'!$E$37</f>
        <v>0</v>
      </c>
      <c r="F7" s="27">
        <f>'G-O'!$E$38</f>
        <v>0</v>
      </c>
      <c r="G7" s="27">
        <f>'G-O'!$E$39</f>
        <v>0</v>
      </c>
      <c r="H7" s="27">
        <f>'G-O'!$E$40</f>
        <v>0</v>
      </c>
      <c r="I7" s="27">
        <f>'G-O'!$E$41</f>
        <v>0</v>
      </c>
      <c r="J7" s="27">
        <f>'G-O'!$E$42</f>
        <v>0</v>
      </c>
      <c r="K7" s="27">
        <f>'G-O'!$E$43</f>
        <v>0</v>
      </c>
      <c r="L7" s="27">
        <f>'G-O'!$E$44</f>
        <v>0</v>
      </c>
      <c r="M7" s="27">
        <f>'G-O'!$E$45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7" x14ac:dyDescent="0.2">
      <c r="A8" s="6">
        <v>2008</v>
      </c>
      <c r="B8" s="27">
        <f>'G-O'!$E$47</f>
        <v>0</v>
      </c>
      <c r="C8" s="27">
        <f>'G-O'!$E$48</f>
        <v>0</v>
      </c>
      <c r="D8" s="27">
        <f>'G-O'!$E$49</f>
        <v>0</v>
      </c>
      <c r="E8" s="27">
        <f>'G-O'!$E$50</f>
        <v>0</v>
      </c>
      <c r="F8" s="27">
        <f>'G-O'!$E$51</f>
        <v>0</v>
      </c>
      <c r="G8" s="27">
        <f>'G-O'!$E$52</f>
        <v>0</v>
      </c>
      <c r="H8" s="27">
        <f>'G-O'!$E$53</f>
        <v>0</v>
      </c>
      <c r="I8" s="27">
        <f>'G-O'!$E$54</f>
        <v>0</v>
      </c>
      <c r="J8" s="27">
        <f>'G-O'!$E$55</f>
        <v>0</v>
      </c>
      <c r="K8" s="27">
        <f>'G-O'!$E$56</f>
        <v>0</v>
      </c>
      <c r="L8" s="27">
        <f>'G-O'!$E$57</f>
        <v>0</v>
      </c>
      <c r="M8" s="27">
        <f>'G-O'!$E$58</f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">
      <c r="A9" s="6">
        <v>2009</v>
      </c>
      <c r="B9" s="27">
        <f>'G-O'!$E$60</f>
        <v>0</v>
      </c>
      <c r="C9" s="27">
        <f>'G-O'!$E$61</f>
        <v>0</v>
      </c>
      <c r="D9" s="27">
        <f>'G-O'!$E$62</f>
        <v>0</v>
      </c>
      <c r="E9" s="27">
        <f>'G-O'!$E$63</f>
        <v>0</v>
      </c>
      <c r="F9" s="27">
        <f>'G-O'!$E$64</f>
        <v>0</v>
      </c>
      <c r="G9" s="27">
        <f>'G-O'!$E$65</f>
        <v>0</v>
      </c>
      <c r="H9" s="27">
        <f>'G-O'!$E$66</f>
        <v>0</v>
      </c>
      <c r="I9" s="27">
        <f>'G-O'!$E$67</f>
        <v>0</v>
      </c>
      <c r="J9" s="27">
        <f>'G-O'!$E$68</f>
        <v>0</v>
      </c>
      <c r="K9" s="27">
        <f>'G-O'!$E$69</f>
        <v>0</v>
      </c>
      <c r="L9" s="27">
        <f>'G-O'!$E$70</f>
        <v>0</v>
      </c>
      <c r="M9" s="27">
        <f>'G-O'!$E$71</f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">
      <c r="A10">
        <v>2010</v>
      </c>
      <c r="B10" s="27">
        <f>'G-O'!$E$73</f>
        <v>0</v>
      </c>
      <c r="C10" s="27">
        <f>'G-O'!$E$74</f>
        <v>0</v>
      </c>
      <c r="D10" s="27">
        <f>'G-O'!$E$75</f>
        <v>0</v>
      </c>
      <c r="E10" s="27">
        <f>'G-O'!$E$76</f>
        <v>0</v>
      </c>
      <c r="F10" s="27">
        <f>'G-O'!$E$77</f>
        <v>0</v>
      </c>
      <c r="G10" s="27">
        <f>'G-O'!$E$78</f>
        <v>0</v>
      </c>
      <c r="H10" s="27">
        <f>'G-O'!$E$79</f>
        <v>0</v>
      </c>
      <c r="I10" s="27">
        <f>'G-O'!$E$80</f>
        <v>0</v>
      </c>
      <c r="J10" s="27">
        <f>'G-O'!$E$81</f>
        <v>0</v>
      </c>
      <c r="K10" s="27">
        <f>'G-O'!$E$82</f>
        <v>0</v>
      </c>
      <c r="L10" s="27">
        <f>'G-O'!$E$83</f>
        <v>0</v>
      </c>
      <c r="M10" s="27">
        <f>'G-O'!$E$84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"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"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"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t="s">
        <v>30</v>
      </c>
      <c r="L14" t="s">
        <v>31</v>
      </c>
      <c r="M14" t="s">
        <v>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">
      <c r="A15" t="s">
        <v>42</v>
      </c>
      <c r="B15" s="4">
        <f>QUARTILE(B5:B9,1)</f>
        <v>0</v>
      </c>
      <c r="C15" s="4">
        <f t="shared" ref="C15:M15" si="0">QUARTILE(C5:C9,1)</f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">
      <c r="A16" t="s">
        <v>41</v>
      </c>
      <c r="B16" s="4">
        <f t="shared" ref="B16:M16" si="1">QUARTILE(B5:B9,2)</f>
        <v>0</v>
      </c>
      <c r="C16" s="4">
        <f t="shared" si="1"/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t="s">
        <v>40</v>
      </c>
      <c r="B17" s="4">
        <f t="shared" ref="B17:M17" si="2">QUARTILE(B5:B9,3)</f>
        <v>0</v>
      </c>
      <c r="C17" s="4">
        <f t="shared" si="2"/>
        <v>0</v>
      </c>
      <c r="D17" s="4">
        <f t="shared" si="2"/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"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3.5" x14ac:dyDescent="0.2">
      <c r="B23" t="s">
        <v>21</v>
      </c>
      <c r="C23" t="s">
        <v>22</v>
      </c>
      <c r="D23" t="s">
        <v>23</v>
      </c>
      <c r="E23" t="s">
        <v>24</v>
      </c>
      <c r="F23" t="s">
        <v>25</v>
      </c>
      <c r="G23" t="s">
        <v>26</v>
      </c>
      <c r="H23" t="s">
        <v>27</v>
      </c>
      <c r="I23" t="s">
        <v>28</v>
      </c>
      <c r="J23" t="s">
        <v>29</v>
      </c>
      <c r="K23" t="s">
        <v>30</v>
      </c>
      <c r="L23" t="s">
        <v>31</v>
      </c>
      <c r="M23" t="s">
        <v>32</v>
      </c>
      <c r="N23" s="11"/>
      <c r="O23" s="11"/>
      <c r="P23" s="456" t="s">
        <v>83</v>
      </c>
      <c r="Q23" s="435"/>
      <c r="R23" s="435"/>
      <c r="S23" s="435"/>
      <c r="T23" s="435"/>
      <c r="U23" s="435"/>
      <c r="V23" s="11"/>
      <c r="W23" s="11"/>
      <c r="X23" s="11"/>
      <c r="Y23" s="11"/>
    </row>
    <row r="24" spans="1:25" ht="13.5" x14ac:dyDescent="0.2">
      <c r="A24" s="6">
        <v>2005</v>
      </c>
      <c r="B24" s="27">
        <f>'G-O'!$L$8</f>
        <v>0</v>
      </c>
      <c r="C24" s="27">
        <f>'G-O'!$L$9</f>
        <v>0</v>
      </c>
      <c r="D24" s="27">
        <f>'G-O'!$L$10</f>
        <v>0</v>
      </c>
      <c r="E24" s="27">
        <f>'G-O'!$L$11</f>
        <v>0</v>
      </c>
      <c r="F24" s="27">
        <f>'G-O'!$L$12</f>
        <v>0</v>
      </c>
      <c r="G24" s="27">
        <f>'G-O'!$L$13</f>
        <v>0</v>
      </c>
      <c r="H24" s="27">
        <f>'G-O'!$L$14</f>
        <v>0</v>
      </c>
      <c r="I24" s="27">
        <f>'G-O'!$L$15</f>
        <v>0</v>
      </c>
      <c r="J24" s="27">
        <f>'G-O'!$L$16</f>
        <v>0</v>
      </c>
      <c r="K24" s="27">
        <f>'G-O'!$L$17</f>
        <v>0</v>
      </c>
      <c r="L24" s="27">
        <f>'G-O'!$L$18</f>
        <v>0</v>
      </c>
      <c r="M24" s="27">
        <f>'G-O'!$L$19</f>
        <v>0</v>
      </c>
      <c r="N24" s="11"/>
      <c r="O24" s="11"/>
      <c r="P24" s="435" t="s">
        <v>84</v>
      </c>
      <c r="Q24" s="435"/>
      <c r="R24" s="435"/>
      <c r="S24" s="435"/>
      <c r="T24" s="435"/>
      <c r="U24" s="435"/>
      <c r="V24" s="11"/>
      <c r="W24" s="11"/>
      <c r="X24" s="11"/>
      <c r="Y24" s="11"/>
    </row>
    <row r="25" spans="1:25" x14ac:dyDescent="0.2">
      <c r="A25">
        <v>2006</v>
      </c>
      <c r="B25" s="27">
        <f>'G-O'!$L$21</f>
        <v>0</v>
      </c>
      <c r="C25" s="27">
        <f>'G-O'!$L$22</f>
        <v>0</v>
      </c>
      <c r="D25" s="27">
        <f>'G-O'!$L$23</f>
        <v>0</v>
      </c>
      <c r="E25" s="27">
        <f>'G-O'!$L$24</f>
        <v>0</v>
      </c>
      <c r="F25" s="27">
        <f>'G-O'!$L$25</f>
        <v>0</v>
      </c>
      <c r="G25" s="27">
        <f>'G-O'!$L$26</f>
        <v>0</v>
      </c>
      <c r="H25" s="27">
        <f>'G-O'!$L$27</f>
        <v>0</v>
      </c>
      <c r="I25" s="27">
        <f>'G-O'!$L$28</f>
        <v>0</v>
      </c>
      <c r="J25" s="27">
        <f>'G-O'!$L$29</f>
        <v>0</v>
      </c>
      <c r="K25" s="27">
        <f>'G-O'!$L$30</f>
        <v>0</v>
      </c>
      <c r="L25" s="27">
        <f>'G-O'!$L$31</f>
        <v>0</v>
      </c>
      <c r="M25" s="27">
        <f>'G-O'!$L$32</f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">
      <c r="A26">
        <v>2007</v>
      </c>
      <c r="B26" s="27">
        <f>'G-O'!$L$34</f>
        <v>0</v>
      </c>
      <c r="C26" s="27">
        <f>'G-O'!$L$35</f>
        <v>0</v>
      </c>
      <c r="D26" s="27">
        <f>'G-O'!$L$36</f>
        <v>0</v>
      </c>
      <c r="E26" s="27">
        <f>'G-O'!$L$37</f>
        <v>0</v>
      </c>
      <c r="F26" s="27">
        <f>'G-O'!$L$38</f>
        <v>0</v>
      </c>
      <c r="G26" s="27">
        <f>'G-O'!$L$39</f>
        <v>0</v>
      </c>
      <c r="H26" s="27">
        <f>'G-O'!$L$40</f>
        <v>0</v>
      </c>
      <c r="I26" s="27">
        <f>'G-O'!$L$41</f>
        <v>0</v>
      </c>
      <c r="J26" s="27">
        <f>'G-O'!$L$42</f>
        <v>0</v>
      </c>
      <c r="K26" s="27">
        <f>'G-O'!$L$43</f>
        <v>0</v>
      </c>
      <c r="L26" s="27">
        <f>'G-O'!$L$44</f>
        <v>0</v>
      </c>
      <c r="M26" s="27">
        <f>'G-O'!$L$45</f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">
      <c r="A27">
        <v>2008</v>
      </c>
      <c r="B27" s="27">
        <f>'G-O'!$L$47</f>
        <v>0</v>
      </c>
      <c r="C27" s="27">
        <f>'G-O'!$L$48</f>
        <v>0</v>
      </c>
      <c r="D27" s="27">
        <f>'G-O'!$L$49</f>
        <v>0</v>
      </c>
      <c r="E27" s="27">
        <f>'G-O'!$L$50</f>
        <v>0</v>
      </c>
      <c r="F27" s="27">
        <f>'G-O'!$L$51</f>
        <v>0</v>
      </c>
      <c r="G27" s="27">
        <f>'G-O'!$L$52</f>
        <v>0</v>
      </c>
      <c r="H27" s="27">
        <f>'G-O'!$L$53</f>
        <v>0</v>
      </c>
      <c r="I27" s="27">
        <f>'G-O'!$L$54</f>
        <v>0</v>
      </c>
      <c r="J27" s="27">
        <f>'G-O'!$L$55</f>
        <v>0</v>
      </c>
      <c r="K27" s="27">
        <f>'G-O'!$L$56</f>
        <v>0</v>
      </c>
      <c r="L27" s="27">
        <f>'G-O'!$L$57</f>
        <v>0</v>
      </c>
      <c r="M27" s="27">
        <f>'G-O'!$L$58</f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>
        <v>2009</v>
      </c>
      <c r="B28" s="27">
        <f>'G-O'!$L$60</f>
        <v>0</v>
      </c>
      <c r="C28" s="27">
        <f>'G-O'!$L$61</f>
        <v>0</v>
      </c>
      <c r="D28" s="27">
        <f>'G-O'!$L$62</f>
        <v>0</v>
      </c>
      <c r="E28" s="27">
        <f>'G-O'!$L$63</f>
        <v>0</v>
      </c>
      <c r="F28" s="27">
        <f>'G-O'!$L$64</f>
        <v>0</v>
      </c>
      <c r="G28" s="27">
        <f>'G-O'!$L$65</f>
        <v>0</v>
      </c>
      <c r="H28" s="27">
        <f>'G-O'!$L$66</f>
        <v>0</v>
      </c>
      <c r="I28" s="27">
        <f>'G-O'!$L$67</f>
        <v>0</v>
      </c>
      <c r="J28" s="27">
        <f>'G-O'!$L$68</f>
        <v>0</v>
      </c>
      <c r="K28" s="27">
        <f>'G-O'!$L$69</f>
        <v>0</v>
      </c>
      <c r="L28" s="27">
        <f>'G-O'!$L$70</f>
        <v>0</v>
      </c>
      <c r="M28" s="27">
        <f>'G-O'!$L$71</f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>
        <v>2010</v>
      </c>
      <c r="B29" s="27">
        <f>'G-O'!$L$73</f>
        <v>0</v>
      </c>
      <c r="C29" s="27">
        <f>'G-O'!$L$74</f>
        <v>0</v>
      </c>
      <c r="D29" s="27">
        <f>'G-O'!$L$75</f>
        <v>0</v>
      </c>
      <c r="E29" s="27">
        <f>'G-O'!$L$76</f>
        <v>0</v>
      </c>
      <c r="F29" s="27">
        <f>'G-O'!$L$77</f>
        <v>0</v>
      </c>
      <c r="G29" s="27">
        <f>'G-O'!$L$78</f>
        <v>0</v>
      </c>
      <c r="H29" s="27">
        <f>'G-O'!$L$79</f>
        <v>0</v>
      </c>
      <c r="I29" s="27">
        <f>'G-O'!$L$80</f>
        <v>0</v>
      </c>
      <c r="J29" s="27">
        <f>'G-O'!$L$81</f>
        <v>0</v>
      </c>
      <c r="K29" s="27">
        <f>'G-O'!$L$82</f>
        <v>0</v>
      </c>
      <c r="L29" s="27">
        <f>'G-O'!$L$83</f>
        <v>0</v>
      </c>
      <c r="M29" s="27">
        <f>'G-O'!$L$84</f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B33" t="s">
        <v>21</v>
      </c>
      <c r="C33" t="s">
        <v>22</v>
      </c>
      <c r="D33" t="s">
        <v>23</v>
      </c>
      <c r="E33" t="s">
        <v>24</v>
      </c>
      <c r="F33" t="s">
        <v>25</v>
      </c>
      <c r="G33" t="s">
        <v>26</v>
      </c>
      <c r="H33" t="s">
        <v>27</v>
      </c>
      <c r="I33" t="s">
        <v>28</v>
      </c>
      <c r="J33" t="s">
        <v>29</v>
      </c>
      <c r="K33" t="s">
        <v>30</v>
      </c>
      <c r="L33" t="s">
        <v>31</v>
      </c>
      <c r="M33" t="s">
        <v>32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t="s">
        <v>42</v>
      </c>
      <c r="B34" s="4">
        <f>QUARTILE(B24:B28,1)</f>
        <v>0</v>
      </c>
      <c r="C34" s="4">
        <f t="shared" ref="C34:M34" si="3">QUARTILE(C24:C28,1)</f>
        <v>0</v>
      </c>
      <c r="D34" s="4">
        <f t="shared" si="3"/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t="s">
        <v>41</v>
      </c>
      <c r="B35" s="4">
        <f>QUARTILE(B24:B28,2)</f>
        <v>0</v>
      </c>
      <c r="C35" s="4">
        <f t="shared" ref="C35:M35" si="4">QUARTILE(C24:C28,2)</f>
        <v>0</v>
      </c>
      <c r="D35" s="4">
        <f t="shared" si="4"/>
        <v>0</v>
      </c>
      <c r="E35" s="4">
        <f t="shared" si="4"/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t="s">
        <v>40</v>
      </c>
      <c r="B36" s="4">
        <f>QUARTILE(B24:B28,3)</f>
        <v>0</v>
      </c>
      <c r="C36" s="4">
        <f t="shared" ref="C36:M36" si="5">QUARTILE(C24:C28,3)</f>
        <v>0</v>
      </c>
      <c r="D36" s="4">
        <f t="shared" si="5"/>
        <v>0</v>
      </c>
      <c r="E36" s="4">
        <f t="shared" si="5"/>
        <v>0</v>
      </c>
      <c r="F36" s="4">
        <f t="shared" si="5"/>
        <v>0</v>
      </c>
      <c r="G36" s="4">
        <f t="shared" si="5"/>
        <v>0</v>
      </c>
      <c r="H36" s="4">
        <f t="shared" si="5"/>
        <v>0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0</v>
      </c>
      <c r="M36" s="4">
        <f t="shared" si="5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3.5" x14ac:dyDescent="0.2">
      <c r="B42" t="s">
        <v>21</v>
      </c>
      <c r="C42" t="s">
        <v>22</v>
      </c>
      <c r="D42" t="s">
        <v>23</v>
      </c>
      <c r="E42" t="s">
        <v>24</v>
      </c>
      <c r="F42" t="s">
        <v>25</v>
      </c>
      <c r="G42" t="s">
        <v>26</v>
      </c>
      <c r="H42" t="s">
        <v>27</v>
      </c>
      <c r="I42" t="s">
        <v>28</v>
      </c>
      <c r="J42" t="s">
        <v>29</v>
      </c>
      <c r="K42" t="s">
        <v>30</v>
      </c>
      <c r="L42" t="s">
        <v>31</v>
      </c>
      <c r="M42" t="s">
        <v>32</v>
      </c>
      <c r="N42" s="11"/>
      <c r="O42" s="11"/>
      <c r="P42" s="456" t="s">
        <v>85</v>
      </c>
      <c r="Q42" s="435"/>
      <c r="R42" s="435"/>
      <c r="S42" s="435"/>
      <c r="T42" s="435"/>
      <c r="U42" s="435"/>
      <c r="V42" s="11"/>
      <c r="W42" s="11"/>
      <c r="X42" s="11"/>
      <c r="Y42" s="11"/>
    </row>
    <row r="43" spans="1:25" ht="13.5" x14ac:dyDescent="0.2">
      <c r="A43" s="6">
        <v>2005</v>
      </c>
      <c r="B43" s="35">
        <f>'G-O'!$R$8</f>
        <v>0</v>
      </c>
      <c r="C43" s="35">
        <f>'G-O'!$R$9</f>
        <v>0</v>
      </c>
      <c r="D43" s="35">
        <f>'G-O'!$R$10</f>
        <v>0</v>
      </c>
      <c r="E43" s="35">
        <f>'G-O'!$R$11</f>
        <v>0</v>
      </c>
      <c r="F43" s="35">
        <f>'G-O'!$R$12</f>
        <v>0</v>
      </c>
      <c r="G43" s="35">
        <f>'G-O'!$R$13</f>
        <v>0</v>
      </c>
      <c r="H43" s="35">
        <f>'G-O'!$R$14</f>
        <v>0</v>
      </c>
      <c r="I43" s="35">
        <f>'G-O'!$R$15</f>
        <v>0</v>
      </c>
      <c r="J43" s="35">
        <f>'G-O'!$R$16</f>
        <v>0</v>
      </c>
      <c r="K43" s="35">
        <f>'G-O'!$R$17</f>
        <v>0</v>
      </c>
      <c r="L43" s="35">
        <f>'G-O'!$R$18</f>
        <v>0</v>
      </c>
      <c r="M43" s="35">
        <f>'G-O'!$R$19</f>
        <v>0</v>
      </c>
      <c r="N43" s="11"/>
      <c r="O43" s="11"/>
      <c r="P43" s="435" t="s">
        <v>84</v>
      </c>
      <c r="Q43" s="435"/>
      <c r="R43" s="435"/>
      <c r="S43" s="435"/>
      <c r="T43" s="435"/>
      <c r="U43" s="435"/>
      <c r="V43" s="11"/>
      <c r="W43" s="11"/>
      <c r="X43" s="11"/>
      <c r="Y43" s="11"/>
    </row>
    <row r="44" spans="1:25" x14ac:dyDescent="0.2">
      <c r="A44">
        <v>2006</v>
      </c>
      <c r="B44" s="35">
        <f>'G-O'!$R$21</f>
        <v>0</v>
      </c>
      <c r="C44" s="35">
        <f>'G-O'!$R$22</f>
        <v>0</v>
      </c>
      <c r="D44" s="35">
        <f>'G-O'!$R$23</f>
        <v>0</v>
      </c>
      <c r="E44" s="35">
        <f>'G-O'!$R$24</f>
        <v>0</v>
      </c>
      <c r="F44" s="35">
        <f>'G-O'!$R$25</f>
        <v>0</v>
      </c>
      <c r="G44" s="35">
        <f>'G-O'!$R$26</f>
        <v>0</v>
      </c>
      <c r="H44" s="35">
        <f>'G-O'!$R$27</f>
        <v>0</v>
      </c>
      <c r="I44" s="35">
        <f>'G-O'!$R$28</f>
        <v>0</v>
      </c>
      <c r="J44" s="35">
        <f>'G-O'!$R$29</f>
        <v>0</v>
      </c>
      <c r="K44" s="35">
        <f>'G-O'!$R$30</f>
        <v>0</v>
      </c>
      <c r="L44" s="35">
        <f>'G-O'!$R$31</f>
        <v>0</v>
      </c>
      <c r="M44" s="35">
        <f>'G-O'!$R$32</f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">
      <c r="A45">
        <v>2007</v>
      </c>
      <c r="B45" s="35">
        <f>'G-O'!$R$34</f>
        <v>0</v>
      </c>
      <c r="C45" s="35">
        <f>'G-O'!$R$35</f>
        <v>0</v>
      </c>
      <c r="D45" s="35">
        <f>'G-O'!$R$36</f>
        <v>0</v>
      </c>
      <c r="E45" s="35">
        <f>'G-O'!$R$37</f>
        <v>0</v>
      </c>
      <c r="F45" s="35">
        <f>'G-O'!$R$38</f>
        <v>0</v>
      </c>
      <c r="G45" s="35">
        <f>'G-O'!$R$39</f>
        <v>0</v>
      </c>
      <c r="H45" s="35">
        <f>'G-O'!$R$40</f>
        <v>0</v>
      </c>
      <c r="I45" s="35">
        <f>'G-O'!$R$41</f>
        <v>0</v>
      </c>
      <c r="J45" s="35">
        <f>'G-O'!$R$42</f>
        <v>0</v>
      </c>
      <c r="K45" s="35">
        <f>'G-O'!$R$43</f>
        <v>0</v>
      </c>
      <c r="L45" s="35">
        <f>'G-O'!$R$44</f>
        <v>0</v>
      </c>
      <c r="M45" s="35">
        <f>'G-O'!$R$45</f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">
      <c r="A46">
        <v>2008</v>
      </c>
      <c r="B46" s="35">
        <f>'G-O'!$R$47</f>
        <v>0</v>
      </c>
      <c r="C46" s="35">
        <f>'G-O'!$R$48</f>
        <v>0</v>
      </c>
      <c r="D46" s="35">
        <f>'G-O'!$R$49</f>
        <v>0</v>
      </c>
      <c r="E46" s="35">
        <f>'G-O'!$R$50</f>
        <v>0</v>
      </c>
      <c r="F46" s="35">
        <f>'G-O'!$R$51</f>
        <v>0</v>
      </c>
      <c r="G46" s="35">
        <f>'G-O'!$R$52</f>
        <v>0</v>
      </c>
      <c r="H46" s="35">
        <f>'G-O'!$R$53</f>
        <v>0</v>
      </c>
      <c r="I46" s="35">
        <f>'G-O'!$R$54</f>
        <v>0</v>
      </c>
      <c r="J46" s="35">
        <f>'G-O'!$R$55</f>
        <v>0</v>
      </c>
      <c r="K46" s="35">
        <f>'G-O'!$R$56</f>
        <v>0</v>
      </c>
      <c r="L46" s="35">
        <f>'G-O'!$R$57</f>
        <v>0</v>
      </c>
      <c r="M46" s="35">
        <f>'G-O'!$R$58</f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">
      <c r="A47">
        <v>2009</v>
      </c>
      <c r="B47" s="35">
        <f>'G-O'!$R$60</f>
        <v>0</v>
      </c>
      <c r="C47" s="35">
        <f>'G-O'!$R$61</f>
        <v>0</v>
      </c>
      <c r="D47" s="35">
        <f>'G-O'!$R$62</f>
        <v>0</v>
      </c>
      <c r="E47" s="35">
        <f>'G-O'!$R$63</f>
        <v>0</v>
      </c>
      <c r="F47" s="35">
        <f>'G-O'!$R$64</f>
        <v>0</v>
      </c>
      <c r="G47" s="35">
        <f>'G-O'!$R$65</f>
        <v>0</v>
      </c>
      <c r="H47" s="35">
        <f>'G-O'!$R$66</f>
        <v>0</v>
      </c>
      <c r="I47" s="35">
        <f>'G-O'!$R$67</f>
        <v>0</v>
      </c>
      <c r="J47" s="35">
        <f>'G-O'!$R$68</f>
        <v>0</v>
      </c>
      <c r="K47" s="35">
        <f>'G-O'!$R$69</f>
        <v>0</v>
      </c>
      <c r="L47" s="35">
        <f>'G-O'!$R$70</f>
        <v>0</v>
      </c>
      <c r="M47" s="35">
        <f>'G-O'!$R$71</f>
        <v>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">
      <c r="A48">
        <v>2010</v>
      </c>
      <c r="B48" s="35">
        <f>'G-O'!$R$73</f>
        <v>0</v>
      </c>
      <c r="C48" s="35">
        <f>'G-O'!$R$74</f>
        <v>0</v>
      </c>
      <c r="D48" s="35">
        <f>'G-O'!$R$75</f>
        <v>0</v>
      </c>
      <c r="E48" s="35">
        <f>'G-O'!$R$76</f>
        <v>0</v>
      </c>
      <c r="F48" s="35">
        <f>'G-O'!$R$77</f>
        <v>0</v>
      </c>
      <c r="G48" s="35">
        <f>'G-O'!$R$78</f>
        <v>0</v>
      </c>
      <c r="H48" s="35">
        <f>'G-O'!$R$79</f>
        <v>0</v>
      </c>
      <c r="I48" s="35">
        <f>'G-O'!$R$80</f>
        <v>0</v>
      </c>
      <c r="J48" s="35">
        <f>'G-O'!$R$81</f>
        <v>0</v>
      </c>
      <c r="K48" s="35">
        <f>'G-O'!$R$82</f>
        <v>0</v>
      </c>
      <c r="L48" s="35">
        <f>'G-O'!$R$83</f>
        <v>0</v>
      </c>
      <c r="M48" s="35">
        <f>'G-O'!$R$84</f>
        <v>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"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"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">
      <c r="B52" t="s">
        <v>21</v>
      </c>
      <c r="C52" t="s">
        <v>22</v>
      </c>
      <c r="D52" t="s">
        <v>23</v>
      </c>
      <c r="E52" t="s">
        <v>24</v>
      </c>
      <c r="F52" t="s">
        <v>25</v>
      </c>
      <c r="G52" t="s">
        <v>26</v>
      </c>
      <c r="H52" t="s">
        <v>27</v>
      </c>
      <c r="I52" t="s">
        <v>28</v>
      </c>
      <c r="J52" t="s">
        <v>29</v>
      </c>
      <c r="K52" t="s">
        <v>30</v>
      </c>
      <c r="L52" t="s">
        <v>31</v>
      </c>
      <c r="M52" t="s">
        <v>32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">
      <c r="A53" t="s">
        <v>42</v>
      </c>
      <c r="B53" s="4">
        <f>QUARTILE(B43:B47,1)</f>
        <v>0</v>
      </c>
      <c r="C53" s="4">
        <f t="shared" ref="C53:M53" si="6">QUARTILE(C43:C47,1)</f>
        <v>0</v>
      </c>
      <c r="D53" s="4">
        <f t="shared" si="6"/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">
      <c r="A54" t="s">
        <v>41</v>
      </c>
      <c r="B54" s="4">
        <f>QUARTILE(B43:B47,2)</f>
        <v>0</v>
      </c>
      <c r="C54" s="4">
        <f t="shared" ref="C54:M54" si="7">QUARTILE(C43:C47,2)</f>
        <v>0</v>
      </c>
      <c r="D54" s="4">
        <f t="shared" si="7"/>
        <v>0</v>
      </c>
      <c r="E54" s="4">
        <f t="shared" si="7"/>
        <v>0</v>
      </c>
      <c r="F54" s="4">
        <f t="shared" si="7"/>
        <v>0</v>
      </c>
      <c r="G54" s="4">
        <f t="shared" si="7"/>
        <v>0</v>
      </c>
      <c r="H54" s="4">
        <f t="shared" si="7"/>
        <v>0</v>
      </c>
      <c r="I54" s="4">
        <f t="shared" si="7"/>
        <v>0</v>
      </c>
      <c r="J54" s="4">
        <f t="shared" si="7"/>
        <v>0</v>
      </c>
      <c r="K54" s="4">
        <f t="shared" si="7"/>
        <v>0</v>
      </c>
      <c r="L54" s="4">
        <f t="shared" si="7"/>
        <v>0</v>
      </c>
      <c r="M54" s="4">
        <f t="shared" si="7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">
      <c r="A55" t="s">
        <v>40</v>
      </c>
      <c r="B55" s="4">
        <f>QUARTILE(B43:B47,3)</f>
        <v>0</v>
      </c>
      <c r="C55" s="4">
        <f t="shared" ref="C55:M55" si="8">QUARTILE(C43:C47,3)</f>
        <v>0</v>
      </c>
      <c r="D55" s="4">
        <f t="shared" si="8"/>
        <v>0</v>
      </c>
      <c r="E55" s="4">
        <f t="shared" si="8"/>
        <v>0</v>
      </c>
      <c r="F55" s="4">
        <f t="shared" si="8"/>
        <v>0</v>
      </c>
      <c r="G55" s="4">
        <f t="shared" si="8"/>
        <v>0</v>
      </c>
      <c r="H55" s="4">
        <f t="shared" si="8"/>
        <v>0</v>
      </c>
      <c r="I55" s="4">
        <f t="shared" si="8"/>
        <v>0</v>
      </c>
      <c r="J55" s="4">
        <f t="shared" si="8"/>
        <v>0</v>
      </c>
      <c r="K55" s="4">
        <f t="shared" si="8"/>
        <v>0</v>
      </c>
      <c r="L55" s="4">
        <f t="shared" si="8"/>
        <v>0</v>
      </c>
      <c r="M55" s="4">
        <f t="shared" si="8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"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"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"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"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"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"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"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</sheetData>
  <sheetProtection formatCells="0" formatColumns="0" formatRows="0" insertColumns="0" insertRows="0" insertHyperlinks="0" deleteColumns="0" deleteRows="0" autoFilter="0" pivotTables="0"/>
  <mergeCells count="6">
    <mergeCell ref="P43:U43"/>
    <mergeCell ref="P4:U4"/>
    <mergeCell ref="P5:U5"/>
    <mergeCell ref="P23:U23"/>
    <mergeCell ref="P24:U24"/>
    <mergeCell ref="P42:U42"/>
  </mergeCells>
  <phoneticPr fontId="2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opLeftCell="A13" workbookViewId="0">
      <selection activeCell="G12" sqref="G12"/>
    </sheetView>
  </sheetViews>
  <sheetFormatPr baseColWidth="10" defaultRowHeight="12.75" x14ac:dyDescent="0.2"/>
  <cols>
    <col min="1" max="1" width="7.85546875" customWidth="1"/>
    <col min="2" max="2" width="6.7109375" customWidth="1"/>
    <col min="3" max="13" width="5.140625" customWidth="1"/>
  </cols>
  <sheetData>
    <row r="1" spans="1:2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 t="s">
        <v>78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"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13.5" x14ac:dyDescent="0.2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s="11"/>
      <c r="O4" s="11"/>
      <c r="P4" s="435" t="s">
        <v>86</v>
      </c>
      <c r="Q4" s="435"/>
      <c r="R4" s="435"/>
      <c r="S4" s="435"/>
      <c r="T4" s="435"/>
      <c r="U4" s="435"/>
      <c r="V4" s="11"/>
      <c r="W4" s="11"/>
      <c r="X4" s="11"/>
      <c r="Y4" s="11"/>
    </row>
    <row r="5" spans="1:27" ht="13.5" x14ac:dyDescent="0.2">
      <c r="A5" s="6">
        <v>2005</v>
      </c>
      <c r="B5" s="27" t="str">
        <f>'G-O'!$F$8</f>
        <v>-</v>
      </c>
      <c r="C5" s="27" t="str">
        <f>'G-O'!$F$9</f>
        <v>-</v>
      </c>
      <c r="D5" s="27" t="str">
        <f>'G-O'!$F$10</f>
        <v>-</v>
      </c>
      <c r="E5" s="27" t="str">
        <f>'G-O'!$F$11</f>
        <v>-</v>
      </c>
      <c r="F5" s="27" t="str">
        <f>'G-O'!$F$12</f>
        <v>-</v>
      </c>
      <c r="G5" s="27" t="str">
        <f>'G-O'!$F$13</f>
        <v>-</v>
      </c>
      <c r="H5" s="27" t="str">
        <f>'G-O'!$F$14</f>
        <v>-</v>
      </c>
      <c r="I5" s="27" t="str">
        <f>'G-O'!$F$15</f>
        <v>-</v>
      </c>
      <c r="J5" s="27" t="str">
        <f>'G-O'!$F$16</f>
        <v>-</v>
      </c>
      <c r="K5" s="27" t="str">
        <f>'G-O'!$F$17</f>
        <v>-</v>
      </c>
      <c r="L5" s="27" t="str">
        <f>'G-O'!$F$18</f>
        <v>-</v>
      </c>
      <c r="M5" s="27" t="str">
        <f>'G-O'!$F$19</f>
        <v>-</v>
      </c>
      <c r="N5" s="11"/>
      <c r="O5" s="11"/>
      <c r="P5" s="435" t="s">
        <v>84</v>
      </c>
      <c r="Q5" s="435"/>
      <c r="R5" s="435"/>
      <c r="S5" s="435"/>
      <c r="T5" s="435"/>
      <c r="U5" s="435"/>
      <c r="V5" s="11"/>
      <c r="W5" s="11"/>
      <c r="X5" s="11"/>
      <c r="Y5" s="11"/>
    </row>
    <row r="6" spans="1:27" x14ac:dyDescent="0.2">
      <c r="A6" s="6">
        <v>2006</v>
      </c>
      <c r="B6" s="27" t="str">
        <f>'G-O'!$F$21</f>
        <v>-</v>
      </c>
      <c r="C6" s="27" t="str">
        <f>'G-O'!$F$22</f>
        <v>-</v>
      </c>
      <c r="D6" s="27" t="str">
        <f>'G-O'!$F$23</f>
        <v>-</v>
      </c>
      <c r="E6" s="27" t="str">
        <f>'G-O'!$F$24</f>
        <v>-</v>
      </c>
      <c r="F6" s="27" t="str">
        <f>'G-O'!$F$25</f>
        <v>-</v>
      </c>
      <c r="G6" s="27" t="str">
        <f>'G-O'!$F$26</f>
        <v>-</v>
      </c>
      <c r="H6" s="27" t="str">
        <f>'G-O'!$F$27</f>
        <v>-</v>
      </c>
      <c r="I6" s="27" t="str">
        <f>'G-O'!$F$28</f>
        <v>-</v>
      </c>
      <c r="J6" s="27" t="str">
        <f>'G-O'!$F$29</f>
        <v>-</v>
      </c>
      <c r="K6" s="27" t="str">
        <f>'G-O'!$F$30</f>
        <v>-</v>
      </c>
      <c r="L6" s="27" t="str">
        <f>'G-O'!$F$31</f>
        <v>-</v>
      </c>
      <c r="M6" s="27" t="str">
        <f>'G-O'!$F$32</f>
        <v>-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x14ac:dyDescent="0.2">
      <c r="A7" s="6">
        <v>2007</v>
      </c>
      <c r="B7" s="27" t="str">
        <f>'G-O'!$F$34</f>
        <v>-</v>
      </c>
      <c r="C7" s="27" t="str">
        <f>'G-O'!$F$35</f>
        <v>-</v>
      </c>
      <c r="D7" s="27" t="str">
        <f>'G-O'!$F$36</f>
        <v>-</v>
      </c>
      <c r="E7" s="27" t="str">
        <f>'G-O'!$F$37</f>
        <v>-</v>
      </c>
      <c r="F7" s="27" t="str">
        <f>'G-O'!$F$38</f>
        <v>-</v>
      </c>
      <c r="G7" s="27" t="str">
        <f>'G-O'!$F$39</f>
        <v>-</v>
      </c>
      <c r="H7" s="27" t="str">
        <f>'G-O'!$F$40</f>
        <v>-</v>
      </c>
      <c r="I7" s="27" t="str">
        <f>'G-O'!$F$41</f>
        <v>-</v>
      </c>
      <c r="J7" s="27" t="str">
        <f>'G-O'!$F$42</f>
        <v>-</v>
      </c>
      <c r="K7" s="27" t="str">
        <f>'G-O'!$F$43</f>
        <v>-</v>
      </c>
      <c r="L7" s="27" t="str">
        <f>'G-O'!$F$44</f>
        <v>-</v>
      </c>
      <c r="M7" s="27" t="str">
        <f>'G-O'!$F$45</f>
        <v>-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7" x14ac:dyDescent="0.2">
      <c r="A8" s="6">
        <v>2008</v>
      </c>
      <c r="B8" s="27" t="str">
        <f>'G-O'!$F$47</f>
        <v>-</v>
      </c>
      <c r="C8" s="27" t="str">
        <f>'G-O'!$F$48</f>
        <v>-</v>
      </c>
      <c r="D8" s="27" t="str">
        <f>'G-O'!$F$49</f>
        <v>-</v>
      </c>
      <c r="E8" s="27" t="str">
        <f>'G-O'!$F$50</f>
        <v>-</v>
      </c>
      <c r="F8" s="27" t="str">
        <f>'G-O'!$F$51</f>
        <v>-</v>
      </c>
      <c r="G8" s="27" t="str">
        <f>'G-O'!$F$52</f>
        <v>-</v>
      </c>
      <c r="H8" s="27" t="str">
        <f>'G-O'!$F$53</f>
        <v>-</v>
      </c>
      <c r="I8" s="27" t="str">
        <f>'G-O'!$F$54</f>
        <v>-</v>
      </c>
      <c r="J8" s="27" t="str">
        <f>'G-O'!$F$55</f>
        <v>-</v>
      </c>
      <c r="K8" s="27" t="str">
        <f>'G-O'!$F$56</f>
        <v>-</v>
      </c>
      <c r="L8" s="27" t="str">
        <f>'G-O'!$F$57</f>
        <v>-</v>
      </c>
      <c r="M8" s="27" t="str">
        <f>'G-O'!$F$58</f>
        <v>-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">
      <c r="A9" s="6">
        <v>2009</v>
      </c>
      <c r="B9" s="27" t="str">
        <f>'G-O'!$F$60</f>
        <v>-</v>
      </c>
      <c r="C9" s="27" t="str">
        <f>'G-O'!$F$61</f>
        <v>-</v>
      </c>
      <c r="D9" s="27" t="str">
        <f>'G-O'!$F$62</f>
        <v>-</v>
      </c>
      <c r="E9" s="27" t="str">
        <f>'G-O'!$F$63</f>
        <v>-</v>
      </c>
      <c r="F9" s="27" t="str">
        <f>'G-O'!$F$64</f>
        <v>-</v>
      </c>
      <c r="G9" s="27" t="str">
        <f>'G-O'!$F$65</f>
        <v>-</v>
      </c>
      <c r="H9" s="27" t="str">
        <f>'G-O'!$F$66</f>
        <v>-</v>
      </c>
      <c r="I9" s="27" t="str">
        <f>'G-O'!$F$67</f>
        <v>-</v>
      </c>
      <c r="J9" s="27" t="str">
        <f>'G-O'!$F$68</f>
        <v>-</v>
      </c>
      <c r="K9" s="27" t="str">
        <f>'G-O'!$F$69</f>
        <v>-</v>
      </c>
      <c r="L9" s="27" t="str">
        <f>'G-O'!$F$70</f>
        <v>-</v>
      </c>
      <c r="M9" s="27" t="str">
        <f>'G-O'!$F$71</f>
        <v>-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">
      <c r="A10">
        <v>2010</v>
      </c>
      <c r="B10" s="27" t="str">
        <f>'G-O'!$F$73</f>
        <v>-</v>
      </c>
      <c r="C10" s="27" t="str">
        <f>'G-O'!$F$74</f>
        <v>-</v>
      </c>
      <c r="D10" s="27" t="str">
        <f>'G-O'!$F$75</f>
        <v>-</v>
      </c>
      <c r="E10" s="27" t="str">
        <f>'G-O'!$F$76</f>
        <v>-</v>
      </c>
      <c r="F10" s="27" t="str">
        <f>'G-O'!$F$77</f>
        <v>-</v>
      </c>
      <c r="G10" s="27" t="str">
        <f>'G-O'!$F$78</f>
        <v>-</v>
      </c>
      <c r="H10" s="27" t="str">
        <f>'G-O'!$F$79</f>
        <v>-</v>
      </c>
      <c r="I10" s="27" t="str">
        <f>'G-O'!$F$80</f>
        <v>-</v>
      </c>
      <c r="J10" s="27" t="str">
        <f>'G-O'!$F$81</f>
        <v>-</v>
      </c>
      <c r="K10" s="27" t="str">
        <f>'G-O'!$F$82</f>
        <v>-</v>
      </c>
      <c r="L10" s="27" t="str">
        <f>'G-O'!$F$83</f>
        <v>-</v>
      </c>
      <c r="M10" s="27" t="str">
        <f>'G-O'!$F$84</f>
        <v>-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"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"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"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t="s">
        <v>30</v>
      </c>
      <c r="L14" t="s">
        <v>31</v>
      </c>
      <c r="M14" t="s">
        <v>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">
      <c r="A15" t="s">
        <v>42</v>
      </c>
      <c r="B15" s="4" t="e">
        <f>QUARTILE(B5:B9,1)</f>
        <v>#NUM!</v>
      </c>
      <c r="C15" s="4" t="e">
        <f t="shared" ref="C15:M15" si="0">QUARTILE(C5:C9,1)</f>
        <v>#NUM!</v>
      </c>
      <c r="D15" s="4" t="e">
        <f t="shared" si="0"/>
        <v>#NUM!</v>
      </c>
      <c r="E15" s="4" t="e">
        <f t="shared" si="0"/>
        <v>#NUM!</v>
      </c>
      <c r="F15" s="4" t="e">
        <f t="shared" si="0"/>
        <v>#NUM!</v>
      </c>
      <c r="G15" s="4" t="e">
        <f t="shared" si="0"/>
        <v>#NUM!</v>
      </c>
      <c r="H15" s="4" t="e">
        <f t="shared" si="0"/>
        <v>#NUM!</v>
      </c>
      <c r="I15" s="4" t="e">
        <f t="shared" si="0"/>
        <v>#NUM!</v>
      </c>
      <c r="J15" s="4" t="e">
        <f t="shared" si="0"/>
        <v>#NUM!</v>
      </c>
      <c r="K15" s="4" t="e">
        <f t="shared" si="0"/>
        <v>#NUM!</v>
      </c>
      <c r="L15" s="4" t="e">
        <f t="shared" si="0"/>
        <v>#NUM!</v>
      </c>
      <c r="M15" s="4" t="e">
        <f t="shared" si="0"/>
        <v>#NUM!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">
      <c r="A16" t="s">
        <v>41</v>
      </c>
      <c r="B16" s="4" t="e">
        <f t="shared" ref="B16:M16" si="1">QUARTILE(B5:B9,2)</f>
        <v>#NUM!</v>
      </c>
      <c r="C16" s="4" t="e">
        <f t="shared" si="1"/>
        <v>#NUM!</v>
      </c>
      <c r="D16" s="4" t="e">
        <f t="shared" si="1"/>
        <v>#NUM!</v>
      </c>
      <c r="E16" s="4" t="e">
        <f t="shared" si="1"/>
        <v>#NUM!</v>
      </c>
      <c r="F16" s="4" t="e">
        <f t="shared" si="1"/>
        <v>#NUM!</v>
      </c>
      <c r="G16" s="4" t="e">
        <f t="shared" si="1"/>
        <v>#NUM!</v>
      </c>
      <c r="H16" s="4" t="e">
        <f t="shared" si="1"/>
        <v>#NUM!</v>
      </c>
      <c r="I16" s="4" t="e">
        <f t="shared" si="1"/>
        <v>#NUM!</v>
      </c>
      <c r="J16" s="4" t="e">
        <f t="shared" si="1"/>
        <v>#NUM!</v>
      </c>
      <c r="K16" s="4" t="e">
        <f t="shared" si="1"/>
        <v>#NUM!</v>
      </c>
      <c r="L16" s="4" t="e">
        <f t="shared" si="1"/>
        <v>#NUM!</v>
      </c>
      <c r="M16" s="4" t="e">
        <f t="shared" si="1"/>
        <v>#NUM!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t="s">
        <v>40</v>
      </c>
      <c r="B17" s="4" t="e">
        <f t="shared" ref="B17:M17" si="2">QUARTILE(B5:B9,3)</f>
        <v>#NUM!</v>
      </c>
      <c r="C17" s="4" t="e">
        <f t="shared" si="2"/>
        <v>#NUM!</v>
      </c>
      <c r="D17" s="4" t="e">
        <f t="shared" si="2"/>
        <v>#NUM!</v>
      </c>
      <c r="E17" s="4" t="e">
        <f t="shared" si="2"/>
        <v>#NUM!</v>
      </c>
      <c r="F17" s="4" t="e">
        <f t="shared" si="2"/>
        <v>#NUM!</v>
      </c>
      <c r="G17" s="4" t="e">
        <f t="shared" si="2"/>
        <v>#NUM!</v>
      </c>
      <c r="H17" s="4" t="e">
        <f t="shared" si="2"/>
        <v>#NUM!</v>
      </c>
      <c r="I17" s="4" t="e">
        <f t="shared" si="2"/>
        <v>#NUM!</v>
      </c>
      <c r="J17" s="4" t="e">
        <f t="shared" si="2"/>
        <v>#NUM!</v>
      </c>
      <c r="K17" s="4" t="e">
        <f t="shared" si="2"/>
        <v>#NUM!</v>
      </c>
      <c r="L17" s="4" t="e">
        <f t="shared" si="2"/>
        <v>#NUM!</v>
      </c>
      <c r="M17" s="4" t="e">
        <f t="shared" si="2"/>
        <v>#NUM!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"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3.5" x14ac:dyDescent="0.2">
      <c r="B23" t="s">
        <v>21</v>
      </c>
      <c r="C23" t="s">
        <v>22</v>
      </c>
      <c r="D23" t="s">
        <v>23</v>
      </c>
      <c r="E23" t="s">
        <v>24</v>
      </c>
      <c r="F23" t="s">
        <v>25</v>
      </c>
      <c r="G23" t="s">
        <v>26</v>
      </c>
      <c r="H23" t="s">
        <v>27</v>
      </c>
      <c r="I23" t="s">
        <v>28</v>
      </c>
      <c r="J23" t="s">
        <v>29</v>
      </c>
      <c r="K23" t="s">
        <v>30</v>
      </c>
      <c r="L23" t="s">
        <v>31</v>
      </c>
      <c r="M23" t="s">
        <v>32</v>
      </c>
      <c r="N23" s="11"/>
      <c r="O23" s="11"/>
      <c r="P23" s="456" t="s">
        <v>83</v>
      </c>
      <c r="Q23" s="435"/>
      <c r="R23" s="435"/>
      <c r="S23" s="435"/>
      <c r="T23" s="435"/>
      <c r="U23" s="435"/>
      <c r="V23" s="11"/>
      <c r="W23" s="11"/>
      <c r="X23" s="11"/>
      <c r="Y23" s="11"/>
    </row>
    <row r="24" spans="1:25" ht="13.5" x14ac:dyDescent="0.2">
      <c r="A24" s="6">
        <v>2005</v>
      </c>
      <c r="B24" s="29" t="str">
        <f>'G-O'!$M$8</f>
        <v>-</v>
      </c>
      <c r="C24" s="29" t="str">
        <f>'G-O'!$M$9</f>
        <v>-</v>
      </c>
      <c r="D24" s="29" t="str">
        <f>'G-O'!$M$10</f>
        <v>-</v>
      </c>
      <c r="E24" s="29" t="str">
        <f>'G-O'!$M$11</f>
        <v>-</v>
      </c>
      <c r="F24" s="29" t="str">
        <f>'G-O'!$M$12</f>
        <v>-</v>
      </c>
      <c r="G24" s="29" t="str">
        <f>'G-O'!$M$13</f>
        <v>-</v>
      </c>
      <c r="H24" s="29" t="str">
        <f>'G-O'!$M$14</f>
        <v>-</v>
      </c>
      <c r="I24" s="29" t="str">
        <f>'G-O'!$M$15</f>
        <v>-</v>
      </c>
      <c r="J24" s="29" t="str">
        <f>'G-O'!$M$16</f>
        <v>-</v>
      </c>
      <c r="K24" s="29" t="str">
        <f>'G-O'!$M$17</f>
        <v>-</v>
      </c>
      <c r="L24" s="29" t="str">
        <f>'G-O'!$M$18</f>
        <v>-</v>
      </c>
      <c r="M24" s="29" t="str">
        <f>'G-O'!$M$19</f>
        <v>-</v>
      </c>
      <c r="N24" s="11"/>
      <c r="O24" s="11"/>
      <c r="P24" s="435" t="s">
        <v>84</v>
      </c>
      <c r="Q24" s="435"/>
      <c r="R24" s="435"/>
      <c r="S24" s="435"/>
      <c r="T24" s="435"/>
      <c r="U24" s="435"/>
      <c r="V24" s="11"/>
      <c r="W24" s="11"/>
      <c r="X24" s="11"/>
      <c r="Y24" s="11"/>
    </row>
    <row r="25" spans="1:25" x14ac:dyDescent="0.2">
      <c r="A25">
        <v>2006</v>
      </c>
      <c r="B25" s="29" t="str">
        <f>'G-O'!$M$21</f>
        <v>-</v>
      </c>
      <c r="C25" s="29" t="str">
        <f>'G-O'!$M$22</f>
        <v>-</v>
      </c>
      <c r="D25" s="29" t="str">
        <f>'G-O'!$M$23</f>
        <v>-</v>
      </c>
      <c r="E25" s="29" t="str">
        <f>'G-O'!$M$24</f>
        <v>-</v>
      </c>
      <c r="F25" s="29" t="str">
        <f>'G-O'!$M$25</f>
        <v>-</v>
      </c>
      <c r="G25" s="29" t="str">
        <f>'G-O'!$M$26</f>
        <v>-</v>
      </c>
      <c r="H25" s="29" t="str">
        <f>'G-O'!$M$27</f>
        <v>-</v>
      </c>
      <c r="I25" s="29" t="str">
        <f>'G-O'!$M$28</f>
        <v>-</v>
      </c>
      <c r="J25" s="29" t="str">
        <f>'G-O'!$M$29</f>
        <v>-</v>
      </c>
      <c r="K25" s="29" t="str">
        <f>'G-O'!$M$30</f>
        <v>-</v>
      </c>
      <c r="L25" s="29" t="str">
        <f>'G-O'!$M$31</f>
        <v>-</v>
      </c>
      <c r="M25" s="29" t="str">
        <f>'G-O'!$M$32</f>
        <v>-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">
      <c r="A26">
        <v>2007</v>
      </c>
      <c r="B26" s="29" t="str">
        <f>'G-O'!$M$34</f>
        <v>-</v>
      </c>
      <c r="C26" s="29" t="str">
        <f>'G-O'!$M$35</f>
        <v>-</v>
      </c>
      <c r="D26" s="29" t="str">
        <f>'G-O'!$M$36</f>
        <v>-</v>
      </c>
      <c r="E26" s="29" t="str">
        <f>'G-O'!$M$37</f>
        <v>-</v>
      </c>
      <c r="F26" s="29" t="str">
        <f>'G-O'!$M$38</f>
        <v>-</v>
      </c>
      <c r="G26" s="29" t="str">
        <f>'G-O'!$M$39</f>
        <v>-</v>
      </c>
      <c r="H26" s="29" t="str">
        <f>'G-O'!$M$40</f>
        <v>-</v>
      </c>
      <c r="I26" s="29" t="str">
        <f>'G-O'!$M$41</f>
        <v>-</v>
      </c>
      <c r="J26" s="29" t="str">
        <f>'G-O'!$M$42</f>
        <v>-</v>
      </c>
      <c r="K26" s="29" t="str">
        <f>'G-O'!$M$43</f>
        <v>-</v>
      </c>
      <c r="L26" s="29" t="str">
        <f>'G-O'!$M$44</f>
        <v>-</v>
      </c>
      <c r="M26" s="29" t="str">
        <f>'G-O'!$M$45</f>
        <v>-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">
      <c r="A27">
        <v>2008</v>
      </c>
      <c r="B27" s="29" t="str">
        <f>'G-O'!$M$47</f>
        <v>-</v>
      </c>
      <c r="C27" s="29" t="str">
        <f>'G-O'!$M$48</f>
        <v>-</v>
      </c>
      <c r="D27" s="29" t="str">
        <f>'G-O'!$M$49</f>
        <v>-</v>
      </c>
      <c r="E27" s="29" t="str">
        <f>'G-O'!$M$50</f>
        <v>-</v>
      </c>
      <c r="F27" s="29" t="str">
        <f>'G-O'!$M$51</f>
        <v>-</v>
      </c>
      <c r="G27" s="29" t="str">
        <f>'G-O'!$M$52</f>
        <v>-</v>
      </c>
      <c r="H27" s="29" t="str">
        <f>'G-O'!$M$53</f>
        <v>-</v>
      </c>
      <c r="I27" s="29" t="str">
        <f>'G-O'!$M$54</f>
        <v>-</v>
      </c>
      <c r="J27" s="29" t="str">
        <f>'G-O'!$M$55</f>
        <v>-</v>
      </c>
      <c r="K27" s="29" t="str">
        <f>'G-O'!$M$56</f>
        <v>-</v>
      </c>
      <c r="L27" s="29" t="str">
        <f>'G-O'!$M$57</f>
        <v>-</v>
      </c>
      <c r="M27" s="29" t="str">
        <f>'G-O'!$M$58</f>
        <v>-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>
        <v>2009</v>
      </c>
      <c r="B28" s="29" t="str">
        <f>'G-O'!$M$60</f>
        <v>-</v>
      </c>
      <c r="C28" s="29" t="str">
        <f>'G-O'!$M$61</f>
        <v>-</v>
      </c>
      <c r="D28" s="29" t="str">
        <f>'G-O'!$M$62</f>
        <v>-</v>
      </c>
      <c r="E28" s="29" t="str">
        <f>'G-O'!$M$63</f>
        <v>-</v>
      </c>
      <c r="F28" s="29" t="str">
        <f>'G-O'!$M$64</f>
        <v>-</v>
      </c>
      <c r="G28" s="29" t="str">
        <f>'G-O'!$M$65</f>
        <v>-</v>
      </c>
      <c r="H28" s="29" t="str">
        <f>'G-O'!$M$66</f>
        <v>-</v>
      </c>
      <c r="I28" s="29" t="str">
        <f>'G-O'!$M$67</f>
        <v>-</v>
      </c>
      <c r="J28" s="29" t="str">
        <f>'G-O'!$M$68</f>
        <v>-</v>
      </c>
      <c r="K28" s="29" t="str">
        <f>'G-O'!$M$69</f>
        <v>-</v>
      </c>
      <c r="L28" s="29" t="str">
        <f>'G-O'!$M$70</f>
        <v>-</v>
      </c>
      <c r="M28" s="29" t="str">
        <f>'G-O'!$M$71</f>
        <v>-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>
        <v>2010</v>
      </c>
      <c r="B29" s="29" t="str">
        <f>'G-O'!$M$73</f>
        <v>-</v>
      </c>
      <c r="C29" s="29" t="str">
        <f>'G-O'!$M$74</f>
        <v>-</v>
      </c>
      <c r="D29" s="29" t="str">
        <f>'G-O'!$M$75</f>
        <v>-</v>
      </c>
      <c r="E29" s="29" t="str">
        <f>'G-O'!$M$76</f>
        <v>-</v>
      </c>
      <c r="F29" s="29" t="str">
        <f>'G-O'!$M$77</f>
        <v>-</v>
      </c>
      <c r="G29" s="29" t="str">
        <f>'G-O'!$M$78</f>
        <v>-</v>
      </c>
      <c r="H29" s="29" t="str">
        <f>'G-O'!$M$79</f>
        <v>-</v>
      </c>
      <c r="I29" s="29" t="str">
        <f>'G-O'!$M$80</f>
        <v>-</v>
      </c>
      <c r="J29" s="29" t="str">
        <f>'G-O'!$M$81</f>
        <v>-</v>
      </c>
      <c r="K29" s="29" t="str">
        <f>'G-O'!$M$82</f>
        <v>-</v>
      </c>
      <c r="L29" s="29" t="str">
        <f>'G-O'!$M$83</f>
        <v>-</v>
      </c>
      <c r="M29" s="29" t="str">
        <f>'G-O'!$M$84</f>
        <v>-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B33" t="s">
        <v>21</v>
      </c>
      <c r="C33" t="s">
        <v>22</v>
      </c>
      <c r="D33" t="s">
        <v>23</v>
      </c>
      <c r="E33" t="s">
        <v>24</v>
      </c>
      <c r="F33" t="s">
        <v>25</v>
      </c>
      <c r="G33" t="s">
        <v>26</v>
      </c>
      <c r="H33" t="s">
        <v>27</v>
      </c>
      <c r="I33" t="s">
        <v>28</v>
      </c>
      <c r="J33" t="s">
        <v>29</v>
      </c>
      <c r="K33" t="s">
        <v>30</v>
      </c>
      <c r="L33" t="s">
        <v>31</v>
      </c>
      <c r="M33" t="s">
        <v>32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t="s">
        <v>42</v>
      </c>
      <c r="B34" s="4" t="e">
        <f>QUARTILE(B24:B28,1)</f>
        <v>#NUM!</v>
      </c>
      <c r="C34" s="4" t="e">
        <f t="shared" ref="C34:M34" si="3">QUARTILE(C24:C28,1)</f>
        <v>#NUM!</v>
      </c>
      <c r="D34" s="4" t="e">
        <f t="shared" si="3"/>
        <v>#NUM!</v>
      </c>
      <c r="E34" s="4" t="e">
        <f t="shared" si="3"/>
        <v>#NUM!</v>
      </c>
      <c r="F34" s="4" t="e">
        <f t="shared" si="3"/>
        <v>#NUM!</v>
      </c>
      <c r="G34" s="4" t="e">
        <f t="shared" si="3"/>
        <v>#NUM!</v>
      </c>
      <c r="H34" s="4" t="e">
        <f t="shared" si="3"/>
        <v>#NUM!</v>
      </c>
      <c r="I34" s="4" t="e">
        <f t="shared" si="3"/>
        <v>#NUM!</v>
      </c>
      <c r="J34" s="4" t="e">
        <f t="shared" si="3"/>
        <v>#NUM!</v>
      </c>
      <c r="K34" s="4" t="e">
        <f t="shared" si="3"/>
        <v>#NUM!</v>
      </c>
      <c r="L34" s="4" t="e">
        <f t="shared" si="3"/>
        <v>#NUM!</v>
      </c>
      <c r="M34" s="4" t="e">
        <f t="shared" si="3"/>
        <v>#NUM!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t="s">
        <v>41</v>
      </c>
      <c r="B35" s="4" t="e">
        <f>QUARTILE(B24:B28,2)</f>
        <v>#NUM!</v>
      </c>
      <c r="C35" s="4" t="e">
        <f t="shared" ref="C35:M35" si="4">QUARTILE(C24:C28,2)</f>
        <v>#NUM!</v>
      </c>
      <c r="D35" s="4" t="e">
        <f t="shared" si="4"/>
        <v>#NUM!</v>
      </c>
      <c r="E35" s="4" t="e">
        <f t="shared" si="4"/>
        <v>#NUM!</v>
      </c>
      <c r="F35" s="4" t="e">
        <f t="shared" si="4"/>
        <v>#NUM!</v>
      </c>
      <c r="G35" s="4" t="e">
        <f t="shared" si="4"/>
        <v>#NUM!</v>
      </c>
      <c r="H35" s="4" t="e">
        <f t="shared" si="4"/>
        <v>#NUM!</v>
      </c>
      <c r="I35" s="4" t="e">
        <f t="shared" si="4"/>
        <v>#NUM!</v>
      </c>
      <c r="J35" s="4" t="e">
        <f t="shared" si="4"/>
        <v>#NUM!</v>
      </c>
      <c r="K35" s="4" t="e">
        <f t="shared" si="4"/>
        <v>#NUM!</v>
      </c>
      <c r="L35" s="4" t="e">
        <f t="shared" si="4"/>
        <v>#NUM!</v>
      </c>
      <c r="M35" s="4" t="e">
        <f t="shared" si="4"/>
        <v>#NUM!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t="s">
        <v>40</v>
      </c>
      <c r="B36" s="4" t="e">
        <f>QUARTILE(B24:B28,3)</f>
        <v>#NUM!</v>
      </c>
      <c r="C36" s="4" t="e">
        <f t="shared" ref="C36:M36" si="5">QUARTILE(C24:C28,3)</f>
        <v>#NUM!</v>
      </c>
      <c r="D36" s="4" t="e">
        <f t="shared" si="5"/>
        <v>#NUM!</v>
      </c>
      <c r="E36" s="4" t="e">
        <f t="shared" si="5"/>
        <v>#NUM!</v>
      </c>
      <c r="F36" s="4" t="e">
        <f t="shared" si="5"/>
        <v>#NUM!</v>
      </c>
      <c r="G36" s="4" t="e">
        <f t="shared" si="5"/>
        <v>#NUM!</v>
      </c>
      <c r="H36" s="4" t="e">
        <f t="shared" si="5"/>
        <v>#NUM!</v>
      </c>
      <c r="I36" s="4" t="e">
        <f t="shared" si="5"/>
        <v>#NUM!</v>
      </c>
      <c r="J36" s="4" t="e">
        <f t="shared" si="5"/>
        <v>#NUM!</v>
      </c>
      <c r="K36" s="4" t="e">
        <f t="shared" si="5"/>
        <v>#NUM!</v>
      </c>
      <c r="L36" s="4" t="e">
        <f t="shared" si="5"/>
        <v>#NUM!</v>
      </c>
      <c r="M36" s="4" t="e">
        <f t="shared" si="5"/>
        <v>#NUM!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3.5" x14ac:dyDescent="0.2">
      <c r="B42" t="s">
        <v>21</v>
      </c>
      <c r="C42" t="s">
        <v>22</v>
      </c>
      <c r="D42" t="s">
        <v>23</v>
      </c>
      <c r="E42" t="s">
        <v>24</v>
      </c>
      <c r="F42" t="s">
        <v>25</v>
      </c>
      <c r="G42" t="s">
        <v>26</v>
      </c>
      <c r="H42" t="s">
        <v>27</v>
      </c>
      <c r="I42" t="s">
        <v>28</v>
      </c>
      <c r="J42" t="s">
        <v>29</v>
      </c>
      <c r="K42" t="s">
        <v>30</v>
      </c>
      <c r="L42" t="s">
        <v>31</v>
      </c>
      <c r="M42" t="s">
        <v>32</v>
      </c>
      <c r="N42" s="11"/>
      <c r="O42" s="11"/>
      <c r="P42" s="456" t="s">
        <v>85</v>
      </c>
      <c r="Q42" s="435"/>
      <c r="R42" s="435"/>
      <c r="S42" s="435"/>
      <c r="T42" s="435"/>
      <c r="U42" s="435"/>
      <c r="V42" s="11"/>
      <c r="W42" s="11"/>
      <c r="X42" s="11"/>
      <c r="Y42" s="11"/>
    </row>
    <row r="43" spans="1:25" ht="13.5" x14ac:dyDescent="0.2">
      <c r="A43" s="6">
        <v>2005</v>
      </c>
      <c r="B43" s="35" t="str">
        <f>'G-O'!$S$8</f>
        <v>-</v>
      </c>
      <c r="C43" s="35" t="str">
        <f>'G-O'!$S$9</f>
        <v>-</v>
      </c>
      <c r="D43" s="35" t="str">
        <f>'G-O'!$S$10</f>
        <v>-</v>
      </c>
      <c r="E43" s="35" t="str">
        <f>'G-O'!$S$11</f>
        <v>-</v>
      </c>
      <c r="F43" s="35" t="str">
        <f>'G-O'!$S$12</f>
        <v>-</v>
      </c>
      <c r="G43" s="35" t="str">
        <f>'G-O'!$S$13</f>
        <v>-</v>
      </c>
      <c r="H43" s="35" t="str">
        <f>'G-O'!$S$14</f>
        <v>-</v>
      </c>
      <c r="I43" s="35" t="str">
        <f>'G-O'!$S$15</f>
        <v>-</v>
      </c>
      <c r="J43" s="35" t="str">
        <f>'G-O'!$S$16</f>
        <v>-</v>
      </c>
      <c r="K43" s="35" t="str">
        <f>'G-O'!$S$17</f>
        <v>-</v>
      </c>
      <c r="L43" s="35" t="str">
        <f>'G-O'!$S$18</f>
        <v>-</v>
      </c>
      <c r="M43" s="35" t="str">
        <f>'G-O'!$S$19</f>
        <v>-</v>
      </c>
      <c r="N43" s="11"/>
      <c r="O43" s="11"/>
      <c r="P43" s="435" t="s">
        <v>84</v>
      </c>
      <c r="Q43" s="435"/>
      <c r="R43" s="435"/>
      <c r="S43" s="435"/>
      <c r="T43" s="435"/>
      <c r="U43" s="435"/>
      <c r="V43" s="11"/>
      <c r="W43" s="11"/>
      <c r="X43" s="11"/>
      <c r="Y43" s="11"/>
    </row>
    <row r="44" spans="1:25" x14ac:dyDescent="0.2">
      <c r="A44">
        <v>2006</v>
      </c>
      <c r="B44" s="35" t="str">
        <f>'G-O'!$S$21</f>
        <v>-</v>
      </c>
      <c r="C44" s="35" t="str">
        <f>'G-O'!$S$22</f>
        <v>-</v>
      </c>
      <c r="D44" s="35" t="str">
        <f>'G-O'!$S$23</f>
        <v>-</v>
      </c>
      <c r="E44" s="35" t="str">
        <f>'G-O'!$S$24</f>
        <v>-</v>
      </c>
      <c r="F44" s="35" t="str">
        <f>'G-O'!$S$25</f>
        <v>-</v>
      </c>
      <c r="G44" s="35" t="str">
        <f>'G-O'!$S$26</f>
        <v>-</v>
      </c>
      <c r="H44" s="35" t="str">
        <f>'G-O'!$S$27</f>
        <v>-</v>
      </c>
      <c r="I44" s="35" t="str">
        <f>'G-O'!$S$28</f>
        <v>-</v>
      </c>
      <c r="J44" s="35" t="str">
        <f>'G-O'!$S$29</f>
        <v>-</v>
      </c>
      <c r="K44" s="35" t="str">
        <f>'G-O'!$S$30</f>
        <v>-</v>
      </c>
      <c r="L44" s="35" t="str">
        <f>'G-O'!$S$31</f>
        <v>-</v>
      </c>
      <c r="M44" s="35" t="str">
        <f>'G-O'!$S$32</f>
        <v>-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">
      <c r="A45">
        <v>2007</v>
      </c>
      <c r="B45" s="35" t="str">
        <f>'G-O'!$S$34</f>
        <v>-</v>
      </c>
      <c r="C45" s="35" t="str">
        <f>'G-O'!$S$35</f>
        <v>-</v>
      </c>
      <c r="D45" s="35" t="str">
        <f>'G-O'!$S$36</f>
        <v>-</v>
      </c>
      <c r="E45" s="35" t="str">
        <f>'G-O'!$S$37</f>
        <v>-</v>
      </c>
      <c r="F45" s="35" t="str">
        <f>'G-O'!$S$38</f>
        <v>-</v>
      </c>
      <c r="G45" s="35" t="str">
        <f>'G-O'!$S$39</f>
        <v>-</v>
      </c>
      <c r="H45" s="35" t="str">
        <f>'G-O'!$S$40</f>
        <v>-</v>
      </c>
      <c r="I45" s="35" t="str">
        <f>'G-O'!$S$41</f>
        <v>-</v>
      </c>
      <c r="J45" s="35" t="str">
        <f>'G-O'!$S$42</f>
        <v>-</v>
      </c>
      <c r="K45" s="35" t="str">
        <f>'G-O'!$S$43</f>
        <v>-</v>
      </c>
      <c r="L45" s="35" t="str">
        <f>'G-O'!$S$44</f>
        <v>-</v>
      </c>
      <c r="M45" s="35" t="str">
        <f>'G-O'!$S$45</f>
        <v>-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">
      <c r="A46">
        <v>2008</v>
      </c>
      <c r="B46" s="35" t="str">
        <f>'G-O'!$S$47</f>
        <v>-</v>
      </c>
      <c r="C46" s="35" t="str">
        <f>'G-O'!$S$48</f>
        <v>-</v>
      </c>
      <c r="D46" s="35" t="str">
        <f>'G-O'!$S$49</f>
        <v>-</v>
      </c>
      <c r="E46" s="35" t="str">
        <f>'G-O'!$S$50</f>
        <v>-</v>
      </c>
      <c r="F46" s="35" t="str">
        <f>'G-O'!$S$51</f>
        <v>-</v>
      </c>
      <c r="G46" s="35" t="str">
        <f>'G-O'!$S$52</f>
        <v>-</v>
      </c>
      <c r="H46" s="35" t="str">
        <f>'G-O'!$S$53</f>
        <v>-</v>
      </c>
      <c r="I46" s="35" t="str">
        <f>'G-O'!$S$54</f>
        <v>-</v>
      </c>
      <c r="J46" s="35" t="str">
        <f>'G-O'!$S$55</f>
        <v>-</v>
      </c>
      <c r="K46" s="35" t="str">
        <f>'G-O'!$S$56</f>
        <v>-</v>
      </c>
      <c r="L46" s="35" t="str">
        <f>'G-O'!$S$57</f>
        <v>-</v>
      </c>
      <c r="M46" s="35" t="str">
        <f>'G-O'!$S$58</f>
        <v>-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">
      <c r="A47">
        <v>2009</v>
      </c>
      <c r="B47" s="35" t="str">
        <f>'G-O'!$S$60</f>
        <v>-</v>
      </c>
      <c r="C47" s="35" t="str">
        <f>'G-O'!$S$61</f>
        <v>-</v>
      </c>
      <c r="D47" s="35" t="str">
        <f>'G-O'!$S$62</f>
        <v>-</v>
      </c>
      <c r="E47" s="35" t="str">
        <f>'G-O'!$S$63</f>
        <v>-</v>
      </c>
      <c r="F47" s="35" t="str">
        <f>'G-O'!$S$64</f>
        <v>-</v>
      </c>
      <c r="G47" s="35" t="str">
        <f>'G-O'!$S$65</f>
        <v>-</v>
      </c>
      <c r="H47" s="35" t="str">
        <f>'G-O'!$S$66</f>
        <v>-</v>
      </c>
      <c r="I47" s="35" t="str">
        <f>'G-O'!$S$67</f>
        <v>-</v>
      </c>
      <c r="J47" s="35" t="str">
        <f>'G-O'!$S$68</f>
        <v>-</v>
      </c>
      <c r="K47" s="35" t="str">
        <f>'G-O'!$S$69</f>
        <v>-</v>
      </c>
      <c r="L47" s="35" t="str">
        <f>'G-O'!$S$70</f>
        <v>-</v>
      </c>
      <c r="M47" s="35" t="str">
        <f>'G-O'!$S$71</f>
        <v>-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">
      <c r="A48">
        <v>2010</v>
      </c>
      <c r="B48" s="35" t="str">
        <f>'G-O'!$S$73</f>
        <v>-</v>
      </c>
      <c r="C48" s="35" t="str">
        <f>'G-O'!$S$74</f>
        <v>-</v>
      </c>
      <c r="D48" s="35" t="str">
        <f>'G-O'!$S$75</f>
        <v>-</v>
      </c>
      <c r="E48" s="35" t="str">
        <f>'G-O'!$S$76</f>
        <v>-</v>
      </c>
      <c r="F48" s="35" t="str">
        <f>'G-O'!$S$77</f>
        <v>-</v>
      </c>
      <c r="G48" s="35" t="str">
        <f>'G-O'!$S$78</f>
        <v>-</v>
      </c>
      <c r="H48" s="35" t="str">
        <f>'G-O'!$S$79</f>
        <v>-</v>
      </c>
      <c r="I48" s="35" t="str">
        <f>'G-O'!$S$80</f>
        <v>-</v>
      </c>
      <c r="J48" s="35" t="str">
        <f>'G-O'!$S$81</f>
        <v>-</v>
      </c>
      <c r="K48" s="35" t="str">
        <f>'G-O'!$S$82</f>
        <v>-</v>
      </c>
      <c r="L48" s="35" t="str">
        <f>'G-O'!$S$83</f>
        <v>-</v>
      </c>
      <c r="M48" s="35" t="str">
        <f>'G-O'!$S$84</f>
        <v>-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"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"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">
      <c r="B52" t="s">
        <v>21</v>
      </c>
      <c r="C52" t="s">
        <v>22</v>
      </c>
      <c r="D52" t="s">
        <v>23</v>
      </c>
      <c r="E52" t="s">
        <v>24</v>
      </c>
      <c r="F52" t="s">
        <v>25</v>
      </c>
      <c r="G52" t="s">
        <v>26</v>
      </c>
      <c r="H52" t="s">
        <v>27</v>
      </c>
      <c r="I52" t="s">
        <v>28</v>
      </c>
      <c r="J52" t="s">
        <v>29</v>
      </c>
      <c r="K52" t="s">
        <v>30</v>
      </c>
      <c r="L52" t="s">
        <v>31</v>
      </c>
      <c r="M52" t="s">
        <v>32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">
      <c r="A53" t="s">
        <v>42</v>
      </c>
      <c r="B53" s="4" t="e">
        <f>QUARTILE(B43:B47,1)</f>
        <v>#NUM!</v>
      </c>
      <c r="C53" s="4" t="e">
        <f t="shared" ref="C53:M53" si="6">QUARTILE(C43:C47,1)</f>
        <v>#NUM!</v>
      </c>
      <c r="D53" s="4" t="e">
        <f t="shared" si="6"/>
        <v>#NUM!</v>
      </c>
      <c r="E53" s="4" t="e">
        <f t="shared" si="6"/>
        <v>#NUM!</v>
      </c>
      <c r="F53" s="4" t="e">
        <f t="shared" si="6"/>
        <v>#NUM!</v>
      </c>
      <c r="G53" s="4" t="e">
        <f t="shared" si="6"/>
        <v>#NUM!</v>
      </c>
      <c r="H53" s="4" t="e">
        <f t="shared" si="6"/>
        <v>#NUM!</v>
      </c>
      <c r="I53" s="4" t="e">
        <f t="shared" si="6"/>
        <v>#NUM!</v>
      </c>
      <c r="J53" s="4" t="e">
        <f t="shared" si="6"/>
        <v>#NUM!</v>
      </c>
      <c r="K53" s="4" t="e">
        <f t="shared" si="6"/>
        <v>#NUM!</v>
      </c>
      <c r="L53" s="4" t="e">
        <f t="shared" si="6"/>
        <v>#NUM!</v>
      </c>
      <c r="M53" s="4" t="e">
        <f t="shared" si="6"/>
        <v>#NUM!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">
      <c r="A54" t="s">
        <v>41</v>
      </c>
      <c r="B54" s="4" t="e">
        <f>QUARTILE(B43:B47,2)</f>
        <v>#NUM!</v>
      </c>
      <c r="C54" s="4" t="e">
        <f t="shared" ref="C54:M54" si="7">QUARTILE(C43:C47,2)</f>
        <v>#NUM!</v>
      </c>
      <c r="D54" s="4" t="e">
        <f t="shared" si="7"/>
        <v>#NUM!</v>
      </c>
      <c r="E54" s="4" t="e">
        <f t="shared" si="7"/>
        <v>#NUM!</v>
      </c>
      <c r="F54" s="4" t="e">
        <f t="shared" si="7"/>
        <v>#NUM!</v>
      </c>
      <c r="G54" s="4" t="e">
        <f t="shared" si="7"/>
        <v>#NUM!</v>
      </c>
      <c r="H54" s="4" t="e">
        <f t="shared" si="7"/>
        <v>#NUM!</v>
      </c>
      <c r="I54" s="4" t="e">
        <f t="shared" si="7"/>
        <v>#NUM!</v>
      </c>
      <c r="J54" s="4" t="e">
        <f t="shared" si="7"/>
        <v>#NUM!</v>
      </c>
      <c r="K54" s="4" t="e">
        <f t="shared" si="7"/>
        <v>#NUM!</v>
      </c>
      <c r="L54" s="4" t="e">
        <f t="shared" si="7"/>
        <v>#NUM!</v>
      </c>
      <c r="M54" s="4" t="e">
        <f t="shared" si="7"/>
        <v>#NUM!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">
      <c r="A55" t="s">
        <v>40</v>
      </c>
      <c r="B55" s="4" t="e">
        <f>QUARTILE(B43:B47,3)</f>
        <v>#NUM!</v>
      </c>
      <c r="C55" s="4" t="e">
        <f t="shared" ref="C55:M55" si="8">QUARTILE(C43:C47,3)</f>
        <v>#NUM!</v>
      </c>
      <c r="D55" s="4" t="e">
        <f t="shared" si="8"/>
        <v>#NUM!</v>
      </c>
      <c r="E55" s="4" t="e">
        <f t="shared" si="8"/>
        <v>#NUM!</v>
      </c>
      <c r="F55" s="4" t="e">
        <f t="shared" si="8"/>
        <v>#NUM!</v>
      </c>
      <c r="G55" s="4" t="e">
        <f t="shared" si="8"/>
        <v>#NUM!</v>
      </c>
      <c r="H55" s="4" t="e">
        <f t="shared" si="8"/>
        <v>#NUM!</v>
      </c>
      <c r="I55" s="4" t="e">
        <f t="shared" si="8"/>
        <v>#NUM!</v>
      </c>
      <c r="J55" s="4" t="e">
        <f t="shared" si="8"/>
        <v>#NUM!</v>
      </c>
      <c r="K55" s="4" t="e">
        <f t="shared" si="8"/>
        <v>#NUM!</v>
      </c>
      <c r="L55" s="4" t="e">
        <f t="shared" si="8"/>
        <v>#NUM!</v>
      </c>
      <c r="M55" s="4" t="e">
        <f t="shared" si="8"/>
        <v>#NUM!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"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"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"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"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"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"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"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</sheetData>
  <sheetProtection formatCells="0" formatColumns="0" formatRows="0" insertColumns="0" insertRows="0" insertHyperlinks="0" deleteColumns="0" deleteRows="0" autoFilter="0" pivotTables="0"/>
  <mergeCells count="6">
    <mergeCell ref="P43:U43"/>
    <mergeCell ref="P4:U4"/>
    <mergeCell ref="P5:U5"/>
    <mergeCell ref="P23:U23"/>
    <mergeCell ref="P24:U24"/>
    <mergeCell ref="P42:U42"/>
  </mergeCells>
  <phoneticPr fontId="2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3"/>
  <sheetViews>
    <sheetView topLeftCell="A40" zoomScale="85" zoomScaleNormal="85" workbookViewId="0">
      <selection activeCell="T86" sqref="T86"/>
    </sheetView>
  </sheetViews>
  <sheetFormatPr baseColWidth="10" defaultRowHeight="12.75" x14ac:dyDescent="0.2"/>
  <cols>
    <col min="1" max="1" width="11.42578125" style="2"/>
    <col min="2" max="2" width="14.140625" style="2" customWidth="1"/>
    <col min="3" max="9" width="11.42578125" style="2"/>
    <col min="10" max="10" width="10.140625" style="2" customWidth="1"/>
    <col min="11" max="25" width="11.42578125" style="2"/>
    <col min="26" max="27" width="11.5703125" style="2" bestFit="1" customWidth="1"/>
    <col min="28" max="28" width="14.28515625" style="2" bestFit="1" customWidth="1"/>
    <col min="29" max="29" width="11.5703125" style="2" bestFit="1" customWidth="1"/>
    <col min="30" max="16384" width="11.42578125" style="2"/>
  </cols>
  <sheetData>
    <row r="2" spans="1:32" ht="30.75" customHeight="1" thickBot="1" x14ac:dyDescent="0.25">
      <c r="A2" s="460" t="s">
        <v>87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</row>
    <row r="3" spans="1:32" ht="16.5" thickTop="1" thickBot="1" x14ac:dyDescent="0.3">
      <c r="A3" s="461" t="s">
        <v>1</v>
      </c>
      <c r="B3" s="470" t="s">
        <v>0</v>
      </c>
      <c r="C3" s="476" t="s">
        <v>8</v>
      </c>
      <c r="D3" s="477"/>
      <c r="E3" s="477"/>
      <c r="F3" s="477"/>
      <c r="G3" s="477"/>
      <c r="H3" s="477"/>
      <c r="I3" s="477"/>
      <c r="J3" s="478"/>
      <c r="K3" s="479" t="s">
        <v>65</v>
      </c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1"/>
    </row>
    <row r="4" spans="1:32" ht="13.5" customHeight="1" thickTop="1" thickBot="1" x14ac:dyDescent="0.3">
      <c r="A4" s="462"/>
      <c r="B4" s="471"/>
      <c r="C4" s="464" t="s">
        <v>9</v>
      </c>
      <c r="D4" s="465"/>
      <c r="E4" s="465"/>
      <c r="F4" s="465"/>
      <c r="G4" s="465"/>
      <c r="H4" s="465"/>
      <c r="I4" s="465"/>
      <c r="J4" s="466"/>
      <c r="K4" s="479" t="s">
        <v>10</v>
      </c>
      <c r="L4" s="480"/>
      <c r="M4" s="480"/>
      <c r="N4" s="480"/>
      <c r="O4" s="480"/>
      <c r="P4" s="480"/>
      <c r="Q4" s="480"/>
      <c r="R4" s="481"/>
      <c r="S4" s="479" t="s">
        <v>63</v>
      </c>
      <c r="T4" s="480"/>
      <c r="U4" s="480"/>
      <c r="V4" s="480"/>
      <c r="W4" s="480"/>
      <c r="X4" s="480"/>
      <c r="Y4" s="481"/>
      <c r="Z4" s="479" t="s">
        <v>61</v>
      </c>
      <c r="AA4" s="480"/>
      <c r="AB4" s="480"/>
      <c r="AC4" s="480"/>
      <c r="AD4" s="480"/>
      <c r="AE4" s="480"/>
      <c r="AF4" s="481"/>
    </row>
    <row r="5" spans="1:32" ht="12.75" customHeight="1" thickTop="1" x14ac:dyDescent="0.2">
      <c r="A5" s="462"/>
      <c r="B5" s="471"/>
      <c r="C5" s="473" t="s">
        <v>46</v>
      </c>
      <c r="D5" s="467" t="s">
        <v>54</v>
      </c>
      <c r="E5" s="467" t="s">
        <v>55</v>
      </c>
      <c r="F5" s="467" t="s">
        <v>48</v>
      </c>
      <c r="G5" s="467" t="s">
        <v>57</v>
      </c>
      <c r="H5" s="467" t="s">
        <v>59</v>
      </c>
      <c r="I5" s="467" t="s">
        <v>60</v>
      </c>
      <c r="J5" s="482" t="s">
        <v>58</v>
      </c>
      <c r="K5" s="473" t="s">
        <v>46</v>
      </c>
      <c r="L5" s="467" t="s">
        <v>54</v>
      </c>
      <c r="M5" s="467" t="s">
        <v>55</v>
      </c>
      <c r="N5" s="467" t="s">
        <v>48</v>
      </c>
      <c r="O5" s="467" t="s">
        <v>57</v>
      </c>
      <c r="P5" s="467" t="s">
        <v>59</v>
      </c>
      <c r="Q5" s="467" t="s">
        <v>60</v>
      </c>
      <c r="R5" s="482" t="s">
        <v>58</v>
      </c>
      <c r="S5" s="473" t="s">
        <v>54</v>
      </c>
      <c r="T5" s="467" t="s">
        <v>12</v>
      </c>
      <c r="U5" s="467" t="s">
        <v>64</v>
      </c>
      <c r="V5" s="467" t="s">
        <v>57</v>
      </c>
      <c r="W5" s="467" t="s">
        <v>59</v>
      </c>
      <c r="X5" s="467" t="s">
        <v>60</v>
      </c>
      <c r="Y5" s="482" t="s">
        <v>58</v>
      </c>
      <c r="Z5" s="473" t="s">
        <v>54</v>
      </c>
      <c r="AA5" s="467" t="s">
        <v>12</v>
      </c>
      <c r="AB5" s="467" t="s">
        <v>62</v>
      </c>
      <c r="AC5" s="467" t="s">
        <v>57</v>
      </c>
      <c r="AD5" s="467" t="s">
        <v>59</v>
      </c>
      <c r="AE5" s="467" t="s">
        <v>60</v>
      </c>
      <c r="AF5" s="482" t="s">
        <v>58</v>
      </c>
    </row>
    <row r="6" spans="1:32" ht="12.75" customHeight="1" x14ac:dyDescent="0.2">
      <c r="A6" s="462"/>
      <c r="B6" s="471"/>
      <c r="C6" s="474"/>
      <c r="D6" s="468"/>
      <c r="E6" s="468"/>
      <c r="F6" s="468"/>
      <c r="G6" s="468"/>
      <c r="H6" s="468"/>
      <c r="I6" s="468"/>
      <c r="J6" s="483"/>
      <c r="K6" s="474"/>
      <c r="L6" s="468"/>
      <c r="M6" s="468"/>
      <c r="N6" s="468"/>
      <c r="O6" s="468"/>
      <c r="P6" s="468"/>
      <c r="Q6" s="468"/>
      <c r="R6" s="483"/>
      <c r="S6" s="474"/>
      <c r="T6" s="468"/>
      <c r="U6" s="468"/>
      <c r="V6" s="468"/>
      <c r="W6" s="468"/>
      <c r="X6" s="468"/>
      <c r="Y6" s="483"/>
      <c r="Z6" s="474"/>
      <c r="AA6" s="468"/>
      <c r="AB6" s="468"/>
      <c r="AC6" s="468"/>
      <c r="AD6" s="468"/>
      <c r="AE6" s="468"/>
      <c r="AF6" s="483"/>
    </row>
    <row r="7" spans="1:32" ht="12.75" customHeight="1" thickBot="1" x14ac:dyDescent="0.25">
      <c r="A7" s="463"/>
      <c r="B7" s="472"/>
      <c r="C7" s="475"/>
      <c r="D7" s="469"/>
      <c r="E7" s="469"/>
      <c r="F7" s="469"/>
      <c r="G7" s="469"/>
      <c r="H7" s="469"/>
      <c r="I7" s="469"/>
      <c r="J7" s="484"/>
      <c r="K7" s="475"/>
      <c r="L7" s="469"/>
      <c r="M7" s="469"/>
      <c r="N7" s="469"/>
      <c r="O7" s="469"/>
      <c r="P7" s="469"/>
      <c r="Q7" s="469"/>
      <c r="R7" s="484"/>
      <c r="S7" s="475"/>
      <c r="T7" s="469"/>
      <c r="U7" s="469"/>
      <c r="V7" s="469"/>
      <c r="W7" s="469"/>
      <c r="X7" s="469"/>
      <c r="Y7" s="484"/>
      <c r="Z7" s="475"/>
      <c r="AA7" s="469"/>
      <c r="AB7" s="469"/>
      <c r="AC7" s="469"/>
      <c r="AD7" s="469"/>
      <c r="AE7" s="469"/>
      <c r="AF7" s="484"/>
    </row>
    <row r="8" spans="1:32" ht="12.75" customHeight="1" thickTop="1" x14ac:dyDescent="0.2">
      <c r="A8" s="457">
        <v>2005</v>
      </c>
      <c r="B8" s="94" t="s">
        <v>21</v>
      </c>
      <c r="C8" s="345"/>
      <c r="D8" s="346"/>
      <c r="E8" s="346"/>
      <c r="F8" s="36" t="str">
        <f t="shared" ref="F8:F71" si="0">IF(C8=0,"-",(E8/C8*1000))</f>
        <v>-</v>
      </c>
      <c r="G8" s="36" t="str">
        <f t="shared" ref="G8:G20" si="1">IF(ISERROR($E$86/$C$86*1000)=TRUE,"-",($E$86/$C$86*1000))</f>
        <v>-</v>
      </c>
      <c r="H8" s="371">
        <v>5.62</v>
      </c>
      <c r="I8" s="371">
        <v>29.2</v>
      </c>
      <c r="J8" s="118" t="str">
        <f t="shared" ref="J8:J18" si="2">IF(C8=0,"",(((G8*0.001)+2.58*(SQRT(G8*0.001/C8))))*1000)</f>
        <v/>
      </c>
      <c r="K8" s="345"/>
      <c r="L8" s="346"/>
      <c r="M8" s="346"/>
      <c r="N8" s="36" t="str">
        <f t="shared" ref="N8:N71" si="3">IF(K8=0,"-",(M8/K8*1000))</f>
        <v>-</v>
      </c>
      <c r="O8" s="36" t="str">
        <f t="shared" ref="O8:O18" si="4">IF(ISERROR($M$86/$K$86*1000)=TRUE,"-",($M$86/$K$86*1000))</f>
        <v>-</v>
      </c>
      <c r="P8" s="371">
        <v>0.93</v>
      </c>
      <c r="Q8" s="371">
        <v>7.72</v>
      </c>
      <c r="R8" s="92" t="str">
        <f t="shared" ref="R8:R18" si="5">IF(K8=0,"",(((O8*0.001)+2.58*(SQRT(O8*0.001/K8))))*1000)</f>
        <v/>
      </c>
      <c r="S8" s="345"/>
      <c r="T8" s="346"/>
      <c r="U8" s="36" t="str">
        <f>IF(ISERROR(T8/K8*100)=TRUE,"-",(T8/K8*100))</f>
        <v>-</v>
      </c>
      <c r="V8" s="36" t="str">
        <f t="shared" ref="V8:V73" si="6">IF(ISERROR($T$86/$K$86*100)=TRUE,"-",($T$86/$K$86*100))</f>
        <v>-</v>
      </c>
      <c r="W8" s="371">
        <v>1.04</v>
      </c>
      <c r="X8" s="371">
        <v>5.47</v>
      </c>
      <c r="Y8" s="92" t="str">
        <f>IF(K8=0,"",(((V8*0.01)+2.58*(SQRT(V8*0.01/K8))))*100)</f>
        <v/>
      </c>
      <c r="Z8" s="345"/>
      <c r="AA8" s="346"/>
      <c r="AB8" s="36" t="str">
        <f t="shared" ref="AB8:AB59" si="7">IF(ISERROR(AA8/K8*100)=TRUE,"-",(AA8/K8*100))</f>
        <v>-</v>
      </c>
      <c r="AC8" s="36" t="str">
        <f t="shared" ref="AC8:AC73" si="8">IF(ISERROR($AA$86/$K$86*100)=TRUE,"-",($AA$86/$K$86*100))</f>
        <v>-</v>
      </c>
      <c r="AD8" s="371">
        <v>0.79</v>
      </c>
      <c r="AE8" s="371">
        <v>1.82</v>
      </c>
      <c r="AF8" s="92" t="str">
        <f>IF(K8=0,"",(((AC8*0.01)+2.58*(SQRT(AC8*0.01/K8))))*100)</f>
        <v/>
      </c>
    </row>
    <row r="9" spans="1:32" ht="13.5" customHeight="1" x14ac:dyDescent="0.2">
      <c r="A9" s="458"/>
      <c r="B9" s="95" t="s">
        <v>22</v>
      </c>
      <c r="C9" s="345"/>
      <c r="D9" s="346"/>
      <c r="E9" s="346"/>
      <c r="F9" s="36" t="str">
        <f t="shared" si="0"/>
        <v>-</v>
      </c>
      <c r="G9" s="36" t="str">
        <f t="shared" si="1"/>
        <v>-</v>
      </c>
      <c r="H9" s="371">
        <v>5.62</v>
      </c>
      <c r="I9" s="371">
        <v>29.2</v>
      </c>
      <c r="J9" s="118" t="str">
        <f t="shared" si="2"/>
        <v/>
      </c>
      <c r="K9" s="345"/>
      <c r="L9" s="346"/>
      <c r="M9" s="346"/>
      <c r="N9" s="36" t="str">
        <f t="shared" si="3"/>
        <v>-</v>
      </c>
      <c r="O9" s="36" t="str">
        <f t="shared" si="4"/>
        <v>-</v>
      </c>
      <c r="P9" s="371">
        <v>0.93</v>
      </c>
      <c r="Q9" s="371">
        <v>7.72</v>
      </c>
      <c r="R9" s="92" t="str">
        <f t="shared" si="5"/>
        <v/>
      </c>
      <c r="S9" s="345"/>
      <c r="T9" s="346"/>
      <c r="U9" s="36" t="str">
        <f t="shared" ref="U9:U86" si="9">IF(ISERROR(T9/K9*100)=TRUE,"-",(T9/K9*100))</f>
        <v>-</v>
      </c>
      <c r="V9" s="36" t="str">
        <f t="shared" si="6"/>
        <v>-</v>
      </c>
      <c r="W9" s="371">
        <v>1.04</v>
      </c>
      <c r="X9" s="371">
        <v>5.47</v>
      </c>
      <c r="Y9" s="92" t="str">
        <f t="shared" ref="Y9:Y72" si="10">IF(K9=0,"",(((V9*0.01)+2.58*(SQRT(V9*0.01/K9))))*100)</f>
        <v/>
      </c>
      <c r="Z9" s="345"/>
      <c r="AA9" s="346"/>
      <c r="AB9" s="36" t="str">
        <f t="shared" si="7"/>
        <v>-</v>
      </c>
      <c r="AC9" s="36" t="str">
        <f t="shared" si="8"/>
        <v>-</v>
      </c>
      <c r="AD9" s="371">
        <v>0.79</v>
      </c>
      <c r="AE9" s="371">
        <v>1.82</v>
      </c>
      <c r="AF9" s="92" t="str">
        <f t="shared" ref="AF9:AF71" si="11">IF(K9=0,"",(((AC9*0.01)+2.58*(SQRT(AC9*0.01/K9))))*100)</f>
        <v/>
      </c>
    </row>
    <row r="10" spans="1:32" ht="12.75" customHeight="1" x14ac:dyDescent="0.2">
      <c r="A10" s="458"/>
      <c r="B10" s="95" t="s">
        <v>23</v>
      </c>
      <c r="C10" s="345"/>
      <c r="D10" s="346"/>
      <c r="E10" s="346"/>
      <c r="F10" s="36" t="str">
        <f t="shared" si="0"/>
        <v>-</v>
      </c>
      <c r="G10" s="36" t="str">
        <f t="shared" si="1"/>
        <v>-</v>
      </c>
      <c r="H10" s="371">
        <v>5.62</v>
      </c>
      <c r="I10" s="371">
        <v>29.2</v>
      </c>
      <c r="J10" s="118" t="str">
        <f t="shared" si="2"/>
        <v/>
      </c>
      <c r="K10" s="345"/>
      <c r="L10" s="346"/>
      <c r="M10" s="346"/>
      <c r="N10" s="36" t="str">
        <f t="shared" si="3"/>
        <v>-</v>
      </c>
      <c r="O10" s="36" t="str">
        <f t="shared" si="4"/>
        <v>-</v>
      </c>
      <c r="P10" s="371">
        <v>0.93</v>
      </c>
      <c r="Q10" s="371">
        <v>7.72</v>
      </c>
      <c r="R10" s="92" t="str">
        <f t="shared" si="5"/>
        <v/>
      </c>
      <c r="S10" s="345"/>
      <c r="T10" s="346"/>
      <c r="U10" s="36" t="str">
        <f t="shared" si="9"/>
        <v>-</v>
      </c>
      <c r="V10" s="36" t="str">
        <f t="shared" si="6"/>
        <v>-</v>
      </c>
      <c r="W10" s="371">
        <v>1.04</v>
      </c>
      <c r="X10" s="371">
        <v>5.47</v>
      </c>
      <c r="Y10" s="92" t="str">
        <f t="shared" si="10"/>
        <v/>
      </c>
      <c r="Z10" s="345"/>
      <c r="AA10" s="346"/>
      <c r="AB10" s="36" t="str">
        <f t="shared" si="7"/>
        <v>-</v>
      </c>
      <c r="AC10" s="36" t="str">
        <f t="shared" si="8"/>
        <v>-</v>
      </c>
      <c r="AD10" s="371">
        <v>0.79</v>
      </c>
      <c r="AE10" s="371">
        <v>1.82</v>
      </c>
      <c r="AF10" s="92" t="str">
        <f t="shared" si="11"/>
        <v/>
      </c>
    </row>
    <row r="11" spans="1:32" ht="12.75" customHeight="1" x14ac:dyDescent="0.2">
      <c r="A11" s="458"/>
      <c r="B11" s="95" t="s">
        <v>24</v>
      </c>
      <c r="C11" s="345"/>
      <c r="D11" s="346"/>
      <c r="E11" s="346"/>
      <c r="F11" s="36" t="str">
        <f t="shared" si="0"/>
        <v>-</v>
      </c>
      <c r="G11" s="36" t="str">
        <f t="shared" si="1"/>
        <v>-</v>
      </c>
      <c r="H11" s="371">
        <v>5.62</v>
      </c>
      <c r="I11" s="371">
        <v>29.2</v>
      </c>
      <c r="J11" s="118" t="str">
        <f t="shared" si="2"/>
        <v/>
      </c>
      <c r="K11" s="345"/>
      <c r="L11" s="346"/>
      <c r="M11" s="346"/>
      <c r="N11" s="36" t="str">
        <f t="shared" si="3"/>
        <v>-</v>
      </c>
      <c r="O11" s="36" t="str">
        <f t="shared" si="4"/>
        <v>-</v>
      </c>
      <c r="P11" s="371">
        <v>0.93</v>
      </c>
      <c r="Q11" s="371">
        <v>7.72</v>
      </c>
      <c r="R11" s="92" t="str">
        <f t="shared" si="5"/>
        <v/>
      </c>
      <c r="S11" s="345"/>
      <c r="T11" s="346"/>
      <c r="U11" s="36" t="str">
        <f t="shared" si="9"/>
        <v>-</v>
      </c>
      <c r="V11" s="36" t="str">
        <f t="shared" si="6"/>
        <v>-</v>
      </c>
      <c r="W11" s="371">
        <v>1.04</v>
      </c>
      <c r="X11" s="371">
        <v>5.47</v>
      </c>
      <c r="Y11" s="92" t="str">
        <f t="shared" si="10"/>
        <v/>
      </c>
      <c r="Z11" s="345"/>
      <c r="AA11" s="346"/>
      <c r="AB11" s="36" t="str">
        <f t="shared" si="7"/>
        <v>-</v>
      </c>
      <c r="AC11" s="36" t="str">
        <f t="shared" si="8"/>
        <v>-</v>
      </c>
      <c r="AD11" s="371">
        <v>0.79</v>
      </c>
      <c r="AE11" s="371">
        <v>1.82</v>
      </c>
      <c r="AF11" s="92" t="str">
        <f t="shared" si="11"/>
        <v/>
      </c>
    </row>
    <row r="12" spans="1:32" ht="12.75" customHeight="1" x14ac:dyDescent="0.2">
      <c r="A12" s="458"/>
      <c r="B12" s="95" t="s">
        <v>25</v>
      </c>
      <c r="C12" s="345"/>
      <c r="D12" s="346"/>
      <c r="E12" s="346"/>
      <c r="F12" s="36" t="str">
        <f t="shared" si="0"/>
        <v>-</v>
      </c>
      <c r="G12" s="36" t="str">
        <f t="shared" si="1"/>
        <v>-</v>
      </c>
      <c r="H12" s="371">
        <v>5.62</v>
      </c>
      <c r="I12" s="371">
        <v>29.2</v>
      </c>
      <c r="J12" s="118" t="str">
        <f t="shared" si="2"/>
        <v/>
      </c>
      <c r="K12" s="345"/>
      <c r="L12" s="346"/>
      <c r="M12" s="346"/>
      <c r="N12" s="36" t="str">
        <f t="shared" si="3"/>
        <v>-</v>
      </c>
      <c r="O12" s="36" t="str">
        <f t="shared" si="4"/>
        <v>-</v>
      </c>
      <c r="P12" s="371">
        <v>0.93</v>
      </c>
      <c r="Q12" s="371">
        <v>7.72</v>
      </c>
      <c r="R12" s="92" t="str">
        <f t="shared" si="5"/>
        <v/>
      </c>
      <c r="S12" s="345"/>
      <c r="T12" s="346"/>
      <c r="U12" s="36" t="str">
        <f t="shared" si="9"/>
        <v>-</v>
      </c>
      <c r="V12" s="36" t="str">
        <f t="shared" si="6"/>
        <v>-</v>
      </c>
      <c r="W12" s="371">
        <v>1.04</v>
      </c>
      <c r="X12" s="371">
        <v>5.47</v>
      </c>
      <c r="Y12" s="92" t="str">
        <f t="shared" si="10"/>
        <v/>
      </c>
      <c r="Z12" s="345"/>
      <c r="AA12" s="346"/>
      <c r="AB12" s="36" t="str">
        <f t="shared" si="7"/>
        <v>-</v>
      </c>
      <c r="AC12" s="36" t="str">
        <f t="shared" si="8"/>
        <v>-</v>
      </c>
      <c r="AD12" s="371">
        <v>0.79</v>
      </c>
      <c r="AE12" s="371">
        <v>1.82</v>
      </c>
      <c r="AF12" s="92" t="str">
        <f t="shared" si="11"/>
        <v/>
      </c>
    </row>
    <row r="13" spans="1:32" ht="12.75" customHeight="1" x14ac:dyDescent="0.2">
      <c r="A13" s="458"/>
      <c r="B13" s="95" t="s">
        <v>26</v>
      </c>
      <c r="C13" s="345"/>
      <c r="D13" s="346"/>
      <c r="E13" s="346"/>
      <c r="F13" s="36" t="str">
        <f t="shared" si="0"/>
        <v>-</v>
      </c>
      <c r="G13" s="36" t="str">
        <f t="shared" si="1"/>
        <v>-</v>
      </c>
      <c r="H13" s="371">
        <v>5.62</v>
      </c>
      <c r="I13" s="371">
        <v>29.2</v>
      </c>
      <c r="J13" s="118" t="str">
        <f t="shared" si="2"/>
        <v/>
      </c>
      <c r="K13" s="345"/>
      <c r="L13" s="346"/>
      <c r="M13" s="346"/>
      <c r="N13" s="36" t="str">
        <f t="shared" si="3"/>
        <v>-</v>
      </c>
      <c r="O13" s="36" t="str">
        <f t="shared" si="4"/>
        <v>-</v>
      </c>
      <c r="P13" s="371">
        <v>0.93</v>
      </c>
      <c r="Q13" s="371">
        <v>7.72</v>
      </c>
      <c r="R13" s="92" t="str">
        <f t="shared" si="5"/>
        <v/>
      </c>
      <c r="S13" s="345"/>
      <c r="T13" s="346"/>
      <c r="U13" s="36" t="str">
        <f t="shared" si="9"/>
        <v>-</v>
      </c>
      <c r="V13" s="36" t="str">
        <f t="shared" si="6"/>
        <v>-</v>
      </c>
      <c r="W13" s="371">
        <v>1.04</v>
      </c>
      <c r="X13" s="371">
        <v>5.47</v>
      </c>
      <c r="Y13" s="92" t="str">
        <f t="shared" si="10"/>
        <v/>
      </c>
      <c r="Z13" s="345"/>
      <c r="AA13" s="346"/>
      <c r="AB13" s="36" t="str">
        <f t="shared" si="7"/>
        <v>-</v>
      </c>
      <c r="AC13" s="36" t="str">
        <f t="shared" si="8"/>
        <v>-</v>
      </c>
      <c r="AD13" s="371">
        <v>0.79</v>
      </c>
      <c r="AE13" s="371">
        <v>1.82</v>
      </c>
      <c r="AF13" s="92" t="str">
        <f t="shared" si="11"/>
        <v/>
      </c>
    </row>
    <row r="14" spans="1:32" ht="12.75" customHeight="1" x14ac:dyDescent="0.2">
      <c r="A14" s="458"/>
      <c r="B14" s="95" t="s">
        <v>27</v>
      </c>
      <c r="C14" s="345"/>
      <c r="D14" s="346"/>
      <c r="E14" s="346"/>
      <c r="F14" s="36" t="str">
        <f t="shared" si="0"/>
        <v>-</v>
      </c>
      <c r="G14" s="36" t="str">
        <f t="shared" si="1"/>
        <v>-</v>
      </c>
      <c r="H14" s="371">
        <v>5.62</v>
      </c>
      <c r="I14" s="371">
        <v>29.2</v>
      </c>
      <c r="J14" s="118" t="str">
        <f t="shared" si="2"/>
        <v/>
      </c>
      <c r="K14" s="345"/>
      <c r="L14" s="346"/>
      <c r="M14" s="346"/>
      <c r="N14" s="36" t="str">
        <f t="shared" si="3"/>
        <v>-</v>
      </c>
      <c r="O14" s="36" t="str">
        <f t="shared" si="4"/>
        <v>-</v>
      </c>
      <c r="P14" s="371">
        <v>0.93</v>
      </c>
      <c r="Q14" s="371">
        <v>7.72</v>
      </c>
      <c r="R14" s="92" t="str">
        <f t="shared" si="5"/>
        <v/>
      </c>
      <c r="S14" s="345"/>
      <c r="T14" s="346"/>
      <c r="U14" s="36" t="str">
        <f t="shared" si="9"/>
        <v>-</v>
      </c>
      <c r="V14" s="36" t="str">
        <f t="shared" si="6"/>
        <v>-</v>
      </c>
      <c r="W14" s="371">
        <v>1.04</v>
      </c>
      <c r="X14" s="371">
        <v>5.47</v>
      </c>
      <c r="Y14" s="92" t="str">
        <f t="shared" si="10"/>
        <v/>
      </c>
      <c r="Z14" s="345"/>
      <c r="AA14" s="346"/>
      <c r="AB14" s="36" t="str">
        <f t="shared" si="7"/>
        <v>-</v>
      </c>
      <c r="AC14" s="36" t="str">
        <f t="shared" si="8"/>
        <v>-</v>
      </c>
      <c r="AD14" s="371">
        <v>0.79</v>
      </c>
      <c r="AE14" s="371">
        <v>1.82</v>
      </c>
      <c r="AF14" s="92" t="str">
        <f t="shared" si="11"/>
        <v/>
      </c>
    </row>
    <row r="15" spans="1:32" x14ac:dyDescent="0.2">
      <c r="A15" s="458"/>
      <c r="B15" s="95" t="s">
        <v>28</v>
      </c>
      <c r="C15" s="345"/>
      <c r="D15" s="346"/>
      <c r="E15" s="346"/>
      <c r="F15" s="36" t="str">
        <f t="shared" si="0"/>
        <v>-</v>
      </c>
      <c r="G15" s="36" t="str">
        <f t="shared" si="1"/>
        <v>-</v>
      </c>
      <c r="H15" s="371">
        <v>5.62</v>
      </c>
      <c r="I15" s="371">
        <v>29.2</v>
      </c>
      <c r="J15" s="118" t="str">
        <f t="shared" si="2"/>
        <v/>
      </c>
      <c r="K15" s="362"/>
      <c r="L15" s="363"/>
      <c r="M15" s="363"/>
      <c r="N15" s="36" t="str">
        <f t="shared" si="3"/>
        <v>-</v>
      </c>
      <c r="O15" s="36" t="str">
        <f t="shared" si="4"/>
        <v>-</v>
      </c>
      <c r="P15" s="371">
        <v>0.93</v>
      </c>
      <c r="Q15" s="371">
        <v>7.72</v>
      </c>
      <c r="R15" s="92" t="str">
        <f t="shared" si="5"/>
        <v/>
      </c>
      <c r="S15" s="362"/>
      <c r="T15" s="363"/>
      <c r="U15" s="36" t="str">
        <f t="shared" si="9"/>
        <v>-</v>
      </c>
      <c r="V15" s="36" t="str">
        <f t="shared" si="6"/>
        <v>-</v>
      </c>
      <c r="W15" s="371">
        <v>1.04</v>
      </c>
      <c r="X15" s="371">
        <v>5.47</v>
      </c>
      <c r="Y15" s="92" t="str">
        <f t="shared" si="10"/>
        <v/>
      </c>
      <c r="Z15" s="362"/>
      <c r="AA15" s="363"/>
      <c r="AB15" s="36" t="str">
        <f t="shared" si="7"/>
        <v>-</v>
      </c>
      <c r="AC15" s="36" t="str">
        <f t="shared" si="8"/>
        <v>-</v>
      </c>
      <c r="AD15" s="371">
        <v>0.79</v>
      </c>
      <c r="AE15" s="371">
        <v>1.82</v>
      </c>
      <c r="AF15" s="92" t="str">
        <f t="shared" si="11"/>
        <v/>
      </c>
    </row>
    <row r="16" spans="1:32" x14ac:dyDescent="0.2">
      <c r="A16" s="458"/>
      <c r="B16" s="95" t="s">
        <v>29</v>
      </c>
      <c r="C16" s="345"/>
      <c r="D16" s="346"/>
      <c r="E16" s="346"/>
      <c r="F16" s="36" t="str">
        <f t="shared" si="0"/>
        <v>-</v>
      </c>
      <c r="G16" s="36" t="str">
        <f t="shared" si="1"/>
        <v>-</v>
      </c>
      <c r="H16" s="371">
        <v>5.62</v>
      </c>
      <c r="I16" s="371">
        <v>29.2</v>
      </c>
      <c r="J16" s="118" t="str">
        <f t="shared" si="2"/>
        <v/>
      </c>
      <c r="K16" s="362"/>
      <c r="L16" s="363"/>
      <c r="M16" s="363"/>
      <c r="N16" s="36" t="str">
        <f t="shared" si="3"/>
        <v>-</v>
      </c>
      <c r="O16" s="36" t="str">
        <f t="shared" si="4"/>
        <v>-</v>
      </c>
      <c r="P16" s="371">
        <v>0.93</v>
      </c>
      <c r="Q16" s="371">
        <v>7.72</v>
      </c>
      <c r="R16" s="92" t="str">
        <f t="shared" si="5"/>
        <v/>
      </c>
      <c r="S16" s="362"/>
      <c r="T16" s="363"/>
      <c r="U16" s="36" t="str">
        <f t="shared" si="9"/>
        <v>-</v>
      </c>
      <c r="V16" s="36" t="str">
        <f t="shared" si="6"/>
        <v>-</v>
      </c>
      <c r="W16" s="371">
        <v>1.04</v>
      </c>
      <c r="X16" s="371">
        <v>5.47</v>
      </c>
      <c r="Y16" s="92" t="str">
        <f t="shared" si="10"/>
        <v/>
      </c>
      <c r="Z16" s="362"/>
      <c r="AA16" s="363"/>
      <c r="AB16" s="36" t="str">
        <f t="shared" si="7"/>
        <v>-</v>
      </c>
      <c r="AC16" s="36" t="str">
        <f t="shared" si="8"/>
        <v>-</v>
      </c>
      <c r="AD16" s="371">
        <v>0.79</v>
      </c>
      <c r="AE16" s="371">
        <v>1.82</v>
      </c>
      <c r="AF16" s="92" t="str">
        <f t="shared" si="11"/>
        <v/>
      </c>
    </row>
    <row r="17" spans="1:32" ht="12.75" customHeight="1" x14ac:dyDescent="0.2">
      <c r="A17" s="458"/>
      <c r="B17" s="95" t="s">
        <v>30</v>
      </c>
      <c r="C17" s="345"/>
      <c r="D17" s="346"/>
      <c r="E17" s="346"/>
      <c r="F17" s="36" t="str">
        <f t="shared" si="0"/>
        <v>-</v>
      </c>
      <c r="G17" s="36" t="str">
        <f t="shared" si="1"/>
        <v>-</v>
      </c>
      <c r="H17" s="371">
        <v>5.62</v>
      </c>
      <c r="I17" s="371">
        <v>29.2</v>
      </c>
      <c r="J17" s="118" t="str">
        <f t="shared" si="2"/>
        <v/>
      </c>
      <c r="K17" s="345"/>
      <c r="L17" s="346"/>
      <c r="M17" s="346"/>
      <c r="N17" s="36" t="str">
        <f t="shared" si="3"/>
        <v>-</v>
      </c>
      <c r="O17" s="36" t="str">
        <f t="shared" si="4"/>
        <v>-</v>
      </c>
      <c r="P17" s="371">
        <v>0.93</v>
      </c>
      <c r="Q17" s="371">
        <v>7.72</v>
      </c>
      <c r="R17" s="92" t="str">
        <f t="shared" si="5"/>
        <v/>
      </c>
      <c r="S17" s="345"/>
      <c r="T17" s="346"/>
      <c r="U17" s="36" t="str">
        <f t="shared" si="9"/>
        <v>-</v>
      </c>
      <c r="V17" s="36" t="str">
        <f t="shared" si="6"/>
        <v>-</v>
      </c>
      <c r="W17" s="371">
        <v>1.04</v>
      </c>
      <c r="X17" s="371">
        <v>5.47</v>
      </c>
      <c r="Y17" s="92" t="str">
        <f t="shared" si="10"/>
        <v/>
      </c>
      <c r="Z17" s="345"/>
      <c r="AA17" s="346"/>
      <c r="AB17" s="36" t="str">
        <f t="shared" si="7"/>
        <v>-</v>
      </c>
      <c r="AC17" s="36" t="str">
        <f t="shared" si="8"/>
        <v>-</v>
      </c>
      <c r="AD17" s="371">
        <v>0.79</v>
      </c>
      <c r="AE17" s="371">
        <v>1.82</v>
      </c>
      <c r="AF17" s="92" t="str">
        <f t="shared" si="11"/>
        <v/>
      </c>
    </row>
    <row r="18" spans="1:32" ht="12.75" customHeight="1" x14ac:dyDescent="0.2">
      <c r="A18" s="458"/>
      <c r="B18" s="95" t="s">
        <v>31</v>
      </c>
      <c r="C18" s="345"/>
      <c r="D18" s="346"/>
      <c r="E18" s="346"/>
      <c r="F18" s="36" t="str">
        <f t="shared" si="0"/>
        <v>-</v>
      </c>
      <c r="G18" s="36" t="str">
        <f t="shared" si="1"/>
        <v>-</v>
      </c>
      <c r="H18" s="371">
        <v>5.62</v>
      </c>
      <c r="I18" s="371">
        <v>29.2</v>
      </c>
      <c r="J18" s="118" t="str">
        <f t="shared" si="2"/>
        <v/>
      </c>
      <c r="K18" s="345"/>
      <c r="L18" s="346"/>
      <c r="M18" s="346"/>
      <c r="N18" s="36" t="str">
        <f t="shared" si="3"/>
        <v>-</v>
      </c>
      <c r="O18" s="36" t="str">
        <f t="shared" si="4"/>
        <v>-</v>
      </c>
      <c r="P18" s="371">
        <v>0.93</v>
      </c>
      <c r="Q18" s="371">
        <v>7.72</v>
      </c>
      <c r="R18" s="92" t="str">
        <f t="shared" si="5"/>
        <v/>
      </c>
      <c r="S18" s="345"/>
      <c r="T18" s="346"/>
      <c r="U18" s="36" t="str">
        <f t="shared" si="9"/>
        <v>-</v>
      </c>
      <c r="V18" s="36" t="str">
        <f t="shared" si="6"/>
        <v>-</v>
      </c>
      <c r="W18" s="371">
        <v>1.04</v>
      </c>
      <c r="X18" s="371">
        <v>5.47</v>
      </c>
      <c r="Y18" s="92" t="str">
        <f t="shared" si="10"/>
        <v/>
      </c>
      <c r="Z18" s="345"/>
      <c r="AA18" s="346"/>
      <c r="AB18" s="36" t="str">
        <f t="shared" si="7"/>
        <v>-</v>
      </c>
      <c r="AC18" s="36" t="str">
        <f t="shared" si="8"/>
        <v>-</v>
      </c>
      <c r="AD18" s="371">
        <v>0.79</v>
      </c>
      <c r="AE18" s="371">
        <v>1.82</v>
      </c>
      <c r="AF18" s="92" t="str">
        <f t="shared" si="11"/>
        <v/>
      </c>
    </row>
    <row r="19" spans="1:32" ht="12.75" customHeight="1" thickBot="1" x14ac:dyDescent="0.25">
      <c r="A19" s="459"/>
      <c r="B19" s="101" t="s">
        <v>32</v>
      </c>
      <c r="C19" s="347"/>
      <c r="D19" s="348"/>
      <c r="E19" s="348"/>
      <c r="F19" s="105" t="str">
        <f t="shared" si="0"/>
        <v>-</v>
      </c>
      <c r="G19" s="105" t="str">
        <f t="shared" ref="G19:G33" si="12">IF(ISERROR($E$86/$C$86*1000)=TRUE,"-",($E$86/$C$86*1000))</f>
        <v>-</v>
      </c>
      <c r="H19" s="371">
        <v>5.62</v>
      </c>
      <c r="I19" s="371">
        <v>29.2</v>
      </c>
      <c r="J19" s="119" t="str">
        <f>IF(C19=0,"",(((G19*0.001)+2.58*(SQRT(G19*0.001/C19))))*1000)</f>
        <v/>
      </c>
      <c r="K19" s="347"/>
      <c r="L19" s="348"/>
      <c r="M19" s="348"/>
      <c r="N19" s="105" t="str">
        <f t="shared" si="3"/>
        <v>-</v>
      </c>
      <c r="O19" s="105" t="str">
        <f t="shared" ref="O19:O31" si="13">IF(ISERROR($M$86/$K$86*1000)=TRUE,"-",($M$86/$K$86*1000))</f>
        <v>-</v>
      </c>
      <c r="P19" s="371">
        <v>0.93</v>
      </c>
      <c r="Q19" s="371">
        <v>7.72</v>
      </c>
      <c r="R19" s="106" t="str">
        <f>IF(K19=0,"",(((O19*0.001)+2.58*(SQRT(O19*0.001/K19))))*1000)</f>
        <v/>
      </c>
      <c r="S19" s="347"/>
      <c r="T19" s="348"/>
      <c r="U19" s="105" t="str">
        <f t="shared" si="9"/>
        <v>-</v>
      </c>
      <c r="V19" s="105" t="str">
        <f t="shared" si="6"/>
        <v>-</v>
      </c>
      <c r="W19" s="372">
        <v>1.04</v>
      </c>
      <c r="X19" s="372">
        <v>5.47</v>
      </c>
      <c r="Y19" s="106" t="str">
        <f t="shared" si="10"/>
        <v/>
      </c>
      <c r="Z19" s="347"/>
      <c r="AA19" s="348"/>
      <c r="AB19" s="105" t="str">
        <f t="shared" si="7"/>
        <v>-</v>
      </c>
      <c r="AC19" s="105" t="str">
        <f t="shared" si="8"/>
        <v>-</v>
      </c>
      <c r="AD19" s="371">
        <v>0.79</v>
      </c>
      <c r="AE19" s="371">
        <v>1.82</v>
      </c>
      <c r="AF19" s="106" t="str">
        <f t="shared" si="11"/>
        <v/>
      </c>
    </row>
    <row r="20" spans="1:32" ht="17.25" thickTop="1" thickBot="1" x14ac:dyDescent="0.3">
      <c r="A20" s="116"/>
      <c r="B20" s="111" t="s">
        <v>6</v>
      </c>
      <c r="C20" s="349">
        <f>SUM(C8:C19)</f>
        <v>0</v>
      </c>
      <c r="D20" s="350">
        <f>SUM(D8:D19)</f>
        <v>0</v>
      </c>
      <c r="E20" s="350">
        <f>SUM(E8:E19)</f>
        <v>0</v>
      </c>
      <c r="F20" s="112" t="str">
        <f t="shared" si="0"/>
        <v>-</v>
      </c>
      <c r="G20" s="112" t="str">
        <f t="shared" si="1"/>
        <v>-</v>
      </c>
      <c r="H20" s="371">
        <v>5.62</v>
      </c>
      <c r="I20" s="371">
        <v>29.2</v>
      </c>
      <c r="J20" s="120" t="str">
        <f>IF(C20=0,"",(((G20*0.001)+2.58*(SQRT(G20*0.001/C20))))*1000)</f>
        <v/>
      </c>
      <c r="K20" s="361">
        <f>SUM(K8:K19)</f>
        <v>0</v>
      </c>
      <c r="L20" s="361">
        <f>SUM(L8:L19)</f>
        <v>0</v>
      </c>
      <c r="M20" s="361">
        <f>SUM(M8:M19)</f>
        <v>0</v>
      </c>
      <c r="N20" s="112" t="str">
        <f t="shared" si="3"/>
        <v>-</v>
      </c>
      <c r="O20" s="112" t="str">
        <f t="shared" si="13"/>
        <v>-</v>
      </c>
      <c r="P20" s="371">
        <v>0.93</v>
      </c>
      <c r="Q20" s="371">
        <v>7.72</v>
      </c>
      <c r="R20" s="113" t="str">
        <f>IF(K20=0,"",(((O20*0.001)+2.58*(SQRT(O20*0.001/K20))))*1000)</f>
        <v/>
      </c>
      <c r="S20" s="349">
        <f>SUM(S8:S19)</f>
        <v>0</v>
      </c>
      <c r="T20" s="350">
        <f>SUM(T8:T19)</f>
        <v>0</v>
      </c>
      <c r="U20" s="112" t="str">
        <f t="shared" si="9"/>
        <v>-</v>
      </c>
      <c r="V20" s="112" t="str">
        <f t="shared" si="6"/>
        <v>-</v>
      </c>
      <c r="W20" s="373">
        <v>1.04</v>
      </c>
      <c r="X20" s="373">
        <v>0.92</v>
      </c>
      <c r="Y20" s="113" t="str">
        <f t="shared" si="10"/>
        <v/>
      </c>
      <c r="Z20" s="349">
        <f>SUM(Z8:Z19)</f>
        <v>0</v>
      </c>
      <c r="AA20" s="350">
        <f>SUM(AA8:AA19)</f>
        <v>0</v>
      </c>
      <c r="AB20" s="112" t="str">
        <f t="shared" si="7"/>
        <v>-</v>
      </c>
      <c r="AC20" s="112" t="str">
        <f t="shared" si="8"/>
        <v>-</v>
      </c>
      <c r="AD20" s="371">
        <v>0.79</v>
      </c>
      <c r="AE20" s="371">
        <v>1.82</v>
      </c>
      <c r="AF20" s="113" t="str">
        <f t="shared" si="11"/>
        <v/>
      </c>
    </row>
    <row r="21" spans="1:32" ht="12.75" customHeight="1" thickTop="1" x14ac:dyDescent="0.2">
      <c r="A21" s="457">
        <v>2006</v>
      </c>
      <c r="B21" s="107" t="s">
        <v>21</v>
      </c>
      <c r="C21" s="351"/>
      <c r="D21" s="352"/>
      <c r="E21" s="352"/>
      <c r="F21" s="108" t="str">
        <f t="shared" si="0"/>
        <v>-</v>
      </c>
      <c r="G21" s="108" t="str">
        <f t="shared" si="12"/>
        <v>-</v>
      </c>
      <c r="H21" s="371">
        <v>5.62</v>
      </c>
      <c r="I21" s="371">
        <v>29.2</v>
      </c>
      <c r="J21" s="121" t="str">
        <f t="shared" ref="J21:J31" si="14">IF(C21=0,"",(((G21*0.001)+2.58*(SQRT(G21*0.001/C21))))*1000)</f>
        <v/>
      </c>
      <c r="K21" s="351"/>
      <c r="L21" s="352"/>
      <c r="M21" s="352"/>
      <c r="N21" s="108" t="str">
        <f t="shared" si="3"/>
        <v>-</v>
      </c>
      <c r="O21" s="108" t="str">
        <f t="shared" si="13"/>
        <v>-</v>
      </c>
      <c r="P21" s="371">
        <v>0.93</v>
      </c>
      <c r="Q21" s="371">
        <v>7.72</v>
      </c>
      <c r="R21" s="109" t="str">
        <f t="shared" ref="R21:R31" si="15">IF(K21=0,"",(((O21*0.001)+2.58*(SQRT(O21*0.001/K21))))*1000)</f>
        <v/>
      </c>
      <c r="S21" s="351"/>
      <c r="T21" s="352"/>
      <c r="U21" s="108" t="str">
        <f t="shared" si="9"/>
        <v>-</v>
      </c>
      <c r="V21" s="108" t="str">
        <f t="shared" si="6"/>
        <v>-</v>
      </c>
      <c r="W21" s="374">
        <v>1.04</v>
      </c>
      <c r="X21" s="374">
        <v>5.47</v>
      </c>
      <c r="Y21" s="109" t="str">
        <f t="shared" si="10"/>
        <v/>
      </c>
      <c r="Z21" s="351"/>
      <c r="AA21" s="352"/>
      <c r="AB21" s="108" t="str">
        <f t="shared" si="7"/>
        <v>-</v>
      </c>
      <c r="AC21" s="108" t="str">
        <f t="shared" si="8"/>
        <v>-</v>
      </c>
      <c r="AD21" s="371">
        <v>0.79</v>
      </c>
      <c r="AE21" s="371">
        <v>1.82</v>
      </c>
      <c r="AF21" s="109" t="str">
        <f t="shared" si="11"/>
        <v/>
      </c>
    </row>
    <row r="22" spans="1:32" ht="13.5" customHeight="1" x14ac:dyDescent="0.2">
      <c r="A22" s="458"/>
      <c r="B22" s="95" t="s">
        <v>22</v>
      </c>
      <c r="C22" s="353"/>
      <c r="D22" s="354"/>
      <c r="E22" s="354"/>
      <c r="F22" s="37" t="str">
        <f t="shared" si="0"/>
        <v>-</v>
      </c>
      <c r="G22" s="37" t="str">
        <f t="shared" si="12"/>
        <v>-</v>
      </c>
      <c r="H22" s="371">
        <v>5.62</v>
      </c>
      <c r="I22" s="371">
        <v>29.2</v>
      </c>
      <c r="J22" s="122" t="str">
        <f t="shared" si="14"/>
        <v/>
      </c>
      <c r="K22" s="353"/>
      <c r="L22" s="354"/>
      <c r="M22" s="354"/>
      <c r="N22" s="37" t="str">
        <f t="shared" si="3"/>
        <v>-</v>
      </c>
      <c r="O22" s="37" t="str">
        <f t="shared" si="13"/>
        <v>-</v>
      </c>
      <c r="P22" s="371">
        <v>0.93</v>
      </c>
      <c r="Q22" s="371">
        <v>7.72</v>
      </c>
      <c r="R22" s="93" t="str">
        <f t="shared" si="15"/>
        <v/>
      </c>
      <c r="S22" s="353"/>
      <c r="T22" s="354"/>
      <c r="U22" s="37" t="str">
        <f t="shared" si="9"/>
        <v>-</v>
      </c>
      <c r="V22" s="37" t="str">
        <f t="shared" si="6"/>
        <v>-</v>
      </c>
      <c r="W22" s="375">
        <v>1.04</v>
      </c>
      <c r="X22" s="375">
        <v>5.47</v>
      </c>
      <c r="Y22" s="93" t="str">
        <f t="shared" si="10"/>
        <v/>
      </c>
      <c r="Z22" s="353"/>
      <c r="AA22" s="354"/>
      <c r="AB22" s="37" t="str">
        <f t="shared" si="7"/>
        <v>-</v>
      </c>
      <c r="AC22" s="37" t="str">
        <f t="shared" si="8"/>
        <v>-</v>
      </c>
      <c r="AD22" s="371">
        <v>0.79</v>
      </c>
      <c r="AE22" s="371">
        <v>1.82</v>
      </c>
      <c r="AF22" s="93" t="str">
        <f t="shared" si="11"/>
        <v/>
      </c>
    </row>
    <row r="23" spans="1:32" ht="12.75" customHeight="1" x14ac:dyDescent="0.2">
      <c r="A23" s="458"/>
      <c r="B23" s="95" t="s">
        <v>23</v>
      </c>
      <c r="C23" s="353"/>
      <c r="D23" s="354"/>
      <c r="E23" s="354"/>
      <c r="F23" s="37" t="str">
        <f t="shared" si="0"/>
        <v>-</v>
      </c>
      <c r="G23" s="37" t="str">
        <f t="shared" si="12"/>
        <v>-</v>
      </c>
      <c r="H23" s="371">
        <v>5.62</v>
      </c>
      <c r="I23" s="371">
        <v>29.2</v>
      </c>
      <c r="J23" s="122" t="str">
        <f t="shared" si="14"/>
        <v/>
      </c>
      <c r="K23" s="353"/>
      <c r="L23" s="354"/>
      <c r="M23" s="354"/>
      <c r="N23" s="37" t="str">
        <f t="shared" si="3"/>
        <v>-</v>
      </c>
      <c r="O23" s="37" t="str">
        <f t="shared" si="13"/>
        <v>-</v>
      </c>
      <c r="P23" s="371">
        <v>0.93</v>
      </c>
      <c r="Q23" s="371">
        <v>7.72</v>
      </c>
      <c r="R23" s="93" t="str">
        <f t="shared" si="15"/>
        <v/>
      </c>
      <c r="S23" s="353"/>
      <c r="T23" s="354"/>
      <c r="U23" s="37" t="str">
        <f t="shared" si="9"/>
        <v>-</v>
      </c>
      <c r="V23" s="37" t="str">
        <f t="shared" si="6"/>
        <v>-</v>
      </c>
      <c r="W23" s="375">
        <v>1.04</v>
      </c>
      <c r="X23" s="375">
        <v>5.47</v>
      </c>
      <c r="Y23" s="93" t="str">
        <f t="shared" si="10"/>
        <v/>
      </c>
      <c r="Z23" s="353"/>
      <c r="AA23" s="354"/>
      <c r="AB23" s="37" t="str">
        <f t="shared" si="7"/>
        <v>-</v>
      </c>
      <c r="AC23" s="37" t="str">
        <f t="shared" si="8"/>
        <v>-</v>
      </c>
      <c r="AD23" s="371">
        <v>0.79</v>
      </c>
      <c r="AE23" s="371">
        <v>1.82</v>
      </c>
      <c r="AF23" s="93" t="str">
        <f t="shared" si="11"/>
        <v/>
      </c>
    </row>
    <row r="24" spans="1:32" ht="12.75" customHeight="1" x14ac:dyDescent="0.2">
      <c r="A24" s="458"/>
      <c r="B24" s="95" t="s">
        <v>24</v>
      </c>
      <c r="C24" s="353"/>
      <c r="D24" s="354"/>
      <c r="E24" s="354"/>
      <c r="F24" s="37" t="str">
        <f t="shared" si="0"/>
        <v>-</v>
      </c>
      <c r="G24" s="37" t="str">
        <f t="shared" si="12"/>
        <v>-</v>
      </c>
      <c r="H24" s="371">
        <v>5.62</v>
      </c>
      <c r="I24" s="371">
        <v>29.2</v>
      </c>
      <c r="J24" s="122" t="str">
        <f t="shared" si="14"/>
        <v/>
      </c>
      <c r="K24" s="353"/>
      <c r="L24" s="354"/>
      <c r="M24" s="354"/>
      <c r="N24" s="37" t="str">
        <f t="shared" si="3"/>
        <v>-</v>
      </c>
      <c r="O24" s="37" t="str">
        <f t="shared" si="13"/>
        <v>-</v>
      </c>
      <c r="P24" s="371">
        <v>0.93</v>
      </c>
      <c r="Q24" s="371">
        <v>7.72</v>
      </c>
      <c r="R24" s="93" t="str">
        <f t="shared" si="15"/>
        <v/>
      </c>
      <c r="S24" s="353"/>
      <c r="T24" s="354"/>
      <c r="U24" s="37" t="str">
        <f t="shared" si="9"/>
        <v>-</v>
      </c>
      <c r="V24" s="37" t="str">
        <f t="shared" si="6"/>
        <v>-</v>
      </c>
      <c r="W24" s="375">
        <v>1.04</v>
      </c>
      <c r="X24" s="375">
        <v>5.47</v>
      </c>
      <c r="Y24" s="93" t="str">
        <f t="shared" si="10"/>
        <v/>
      </c>
      <c r="Z24" s="353"/>
      <c r="AA24" s="354"/>
      <c r="AB24" s="37" t="str">
        <f t="shared" si="7"/>
        <v>-</v>
      </c>
      <c r="AC24" s="37" t="str">
        <f t="shared" si="8"/>
        <v>-</v>
      </c>
      <c r="AD24" s="371">
        <v>0.79</v>
      </c>
      <c r="AE24" s="371">
        <v>1.82</v>
      </c>
      <c r="AF24" s="93" t="str">
        <f t="shared" si="11"/>
        <v/>
      </c>
    </row>
    <row r="25" spans="1:32" ht="12.75" customHeight="1" x14ac:dyDescent="0.2">
      <c r="A25" s="458"/>
      <c r="B25" s="95" t="s">
        <v>25</v>
      </c>
      <c r="C25" s="353"/>
      <c r="D25" s="354"/>
      <c r="E25" s="354"/>
      <c r="F25" s="37" t="str">
        <f t="shared" si="0"/>
        <v>-</v>
      </c>
      <c r="G25" s="37" t="str">
        <f t="shared" si="12"/>
        <v>-</v>
      </c>
      <c r="H25" s="371">
        <v>5.62</v>
      </c>
      <c r="I25" s="371">
        <v>29.2</v>
      </c>
      <c r="J25" s="122" t="str">
        <f t="shared" si="14"/>
        <v/>
      </c>
      <c r="K25" s="353"/>
      <c r="L25" s="354"/>
      <c r="M25" s="354"/>
      <c r="N25" s="37" t="str">
        <f t="shared" si="3"/>
        <v>-</v>
      </c>
      <c r="O25" s="37" t="str">
        <f t="shared" si="13"/>
        <v>-</v>
      </c>
      <c r="P25" s="371">
        <v>0.93</v>
      </c>
      <c r="Q25" s="371">
        <v>7.72</v>
      </c>
      <c r="R25" s="93" t="str">
        <f t="shared" si="15"/>
        <v/>
      </c>
      <c r="S25" s="353"/>
      <c r="T25" s="354"/>
      <c r="U25" s="37" t="str">
        <f t="shared" si="9"/>
        <v>-</v>
      </c>
      <c r="V25" s="37" t="str">
        <f t="shared" si="6"/>
        <v>-</v>
      </c>
      <c r="W25" s="375">
        <v>1.04</v>
      </c>
      <c r="X25" s="375">
        <v>5.47</v>
      </c>
      <c r="Y25" s="93" t="str">
        <f t="shared" si="10"/>
        <v/>
      </c>
      <c r="Z25" s="353"/>
      <c r="AA25" s="354"/>
      <c r="AB25" s="37" t="str">
        <f t="shared" si="7"/>
        <v>-</v>
      </c>
      <c r="AC25" s="37" t="str">
        <f t="shared" si="8"/>
        <v>-</v>
      </c>
      <c r="AD25" s="371">
        <v>0.79</v>
      </c>
      <c r="AE25" s="371">
        <v>1.82</v>
      </c>
      <c r="AF25" s="93" t="str">
        <f t="shared" si="11"/>
        <v/>
      </c>
    </row>
    <row r="26" spans="1:32" ht="12.75" customHeight="1" x14ac:dyDescent="0.2">
      <c r="A26" s="458"/>
      <c r="B26" s="95" t="s">
        <v>26</v>
      </c>
      <c r="C26" s="353"/>
      <c r="D26" s="354"/>
      <c r="E26" s="354"/>
      <c r="F26" s="37" t="str">
        <f t="shared" si="0"/>
        <v>-</v>
      </c>
      <c r="G26" s="37" t="str">
        <f t="shared" si="12"/>
        <v>-</v>
      </c>
      <c r="H26" s="371">
        <v>5.62</v>
      </c>
      <c r="I26" s="371">
        <v>29.2</v>
      </c>
      <c r="J26" s="122" t="str">
        <f t="shared" si="14"/>
        <v/>
      </c>
      <c r="K26" s="353"/>
      <c r="L26" s="354"/>
      <c r="M26" s="354"/>
      <c r="N26" s="37" t="str">
        <f t="shared" si="3"/>
        <v>-</v>
      </c>
      <c r="O26" s="37" t="str">
        <f t="shared" si="13"/>
        <v>-</v>
      </c>
      <c r="P26" s="371">
        <v>0.93</v>
      </c>
      <c r="Q26" s="371">
        <v>7.72</v>
      </c>
      <c r="R26" s="93" t="str">
        <f t="shared" si="15"/>
        <v/>
      </c>
      <c r="S26" s="353"/>
      <c r="T26" s="354"/>
      <c r="U26" s="37" t="str">
        <f t="shared" si="9"/>
        <v>-</v>
      </c>
      <c r="V26" s="37" t="str">
        <f t="shared" si="6"/>
        <v>-</v>
      </c>
      <c r="W26" s="375">
        <v>1.04</v>
      </c>
      <c r="X26" s="375">
        <v>5.47</v>
      </c>
      <c r="Y26" s="93" t="str">
        <f t="shared" si="10"/>
        <v/>
      </c>
      <c r="Z26" s="353"/>
      <c r="AA26" s="354"/>
      <c r="AB26" s="37" t="str">
        <f t="shared" si="7"/>
        <v>-</v>
      </c>
      <c r="AC26" s="37" t="str">
        <f t="shared" si="8"/>
        <v>-</v>
      </c>
      <c r="AD26" s="371">
        <v>0.79</v>
      </c>
      <c r="AE26" s="371">
        <v>1.82</v>
      </c>
      <c r="AF26" s="93" t="str">
        <f t="shared" si="11"/>
        <v/>
      </c>
    </row>
    <row r="27" spans="1:32" ht="12.75" customHeight="1" x14ac:dyDescent="0.2">
      <c r="A27" s="458"/>
      <c r="B27" s="95" t="s">
        <v>27</v>
      </c>
      <c r="C27" s="353"/>
      <c r="D27" s="354"/>
      <c r="E27" s="354"/>
      <c r="F27" s="37" t="str">
        <f t="shared" si="0"/>
        <v>-</v>
      </c>
      <c r="G27" s="37" t="str">
        <f t="shared" si="12"/>
        <v>-</v>
      </c>
      <c r="H27" s="371">
        <v>5.62</v>
      </c>
      <c r="I27" s="371">
        <v>29.2</v>
      </c>
      <c r="J27" s="122" t="str">
        <f t="shared" si="14"/>
        <v/>
      </c>
      <c r="K27" s="353"/>
      <c r="L27" s="354"/>
      <c r="M27" s="354"/>
      <c r="N27" s="37" t="str">
        <f t="shared" si="3"/>
        <v>-</v>
      </c>
      <c r="O27" s="37" t="str">
        <f t="shared" si="13"/>
        <v>-</v>
      </c>
      <c r="P27" s="371">
        <v>0.93</v>
      </c>
      <c r="Q27" s="371">
        <v>7.72</v>
      </c>
      <c r="R27" s="93" t="str">
        <f t="shared" si="15"/>
        <v/>
      </c>
      <c r="S27" s="353"/>
      <c r="T27" s="354"/>
      <c r="U27" s="37" t="str">
        <f t="shared" si="9"/>
        <v>-</v>
      </c>
      <c r="V27" s="37" t="str">
        <f t="shared" si="6"/>
        <v>-</v>
      </c>
      <c r="W27" s="375">
        <v>1.04</v>
      </c>
      <c r="X27" s="375">
        <v>5.47</v>
      </c>
      <c r="Y27" s="93" t="str">
        <f t="shared" si="10"/>
        <v/>
      </c>
      <c r="Z27" s="353"/>
      <c r="AA27" s="354"/>
      <c r="AB27" s="37" t="str">
        <f t="shared" si="7"/>
        <v>-</v>
      </c>
      <c r="AC27" s="37" t="str">
        <f t="shared" si="8"/>
        <v>-</v>
      </c>
      <c r="AD27" s="371">
        <v>0.79</v>
      </c>
      <c r="AE27" s="371">
        <v>1.82</v>
      </c>
      <c r="AF27" s="93" t="str">
        <f t="shared" si="11"/>
        <v/>
      </c>
    </row>
    <row r="28" spans="1:32" ht="12.75" customHeight="1" x14ac:dyDescent="0.2">
      <c r="A28" s="458"/>
      <c r="B28" s="95" t="s">
        <v>28</v>
      </c>
      <c r="C28" s="353"/>
      <c r="D28" s="354"/>
      <c r="E28" s="354"/>
      <c r="F28" s="37" t="str">
        <f t="shared" si="0"/>
        <v>-</v>
      </c>
      <c r="G28" s="37" t="str">
        <f t="shared" si="12"/>
        <v>-</v>
      </c>
      <c r="H28" s="371">
        <v>5.62</v>
      </c>
      <c r="I28" s="371">
        <v>29.2</v>
      </c>
      <c r="J28" s="122" t="str">
        <f t="shared" si="14"/>
        <v/>
      </c>
      <c r="K28" s="353"/>
      <c r="L28" s="354"/>
      <c r="M28" s="354"/>
      <c r="N28" s="37" t="str">
        <f t="shared" si="3"/>
        <v>-</v>
      </c>
      <c r="O28" s="37" t="str">
        <f t="shared" si="13"/>
        <v>-</v>
      </c>
      <c r="P28" s="371">
        <v>0.93</v>
      </c>
      <c r="Q28" s="371">
        <v>7.72</v>
      </c>
      <c r="R28" s="93" t="str">
        <f t="shared" si="15"/>
        <v/>
      </c>
      <c r="S28" s="353"/>
      <c r="T28" s="354"/>
      <c r="U28" s="37" t="str">
        <f t="shared" si="9"/>
        <v>-</v>
      </c>
      <c r="V28" s="37" t="str">
        <f t="shared" si="6"/>
        <v>-</v>
      </c>
      <c r="W28" s="375">
        <v>1.04</v>
      </c>
      <c r="X28" s="375">
        <v>5.47</v>
      </c>
      <c r="Y28" s="93" t="str">
        <f t="shared" si="10"/>
        <v/>
      </c>
      <c r="Z28" s="353"/>
      <c r="AA28" s="354"/>
      <c r="AB28" s="37" t="str">
        <f t="shared" si="7"/>
        <v>-</v>
      </c>
      <c r="AC28" s="37" t="str">
        <f t="shared" si="8"/>
        <v>-</v>
      </c>
      <c r="AD28" s="371">
        <v>0.79</v>
      </c>
      <c r="AE28" s="371">
        <v>1.82</v>
      </c>
      <c r="AF28" s="93" t="str">
        <f t="shared" si="11"/>
        <v/>
      </c>
    </row>
    <row r="29" spans="1:32" ht="12.75" customHeight="1" x14ac:dyDescent="0.2">
      <c r="A29" s="458"/>
      <c r="B29" s="95" t="s">
        <v>29</v>
      </c>
      <c r="C29" s="353"/>
      <c r="D29" s="354"/>
      <c r="E29" s="354"/>
      <c r="F29" s="37" t="str">
        <f t="shared" si="0"/>
        <v>-</v>
      </c>
      <c r="G29" s="37" t="str">
        <f t="shared" si="12"/>
        <v>-</v>
      </c>
      <c r="H29" s="371">
        <v>5.62</v>
      </c>
      <c r="I29" s="371">
        <v>29.2</v>
      </c>
      <c r="J29" s="122" t="str">
        <f t="shared" si="14"/>
        <v/>
      </c>
      <c r="K29" s="353"/>
      <c r="L29" s="354"/>
      <c r="M29" s="354"/>
      <c r="N29" s="37" t="str">
        <f t="shared" si="3"/>
        <v>-</v>
      </c>
      <c r="O29" s="37" t="str">
        <f t="shared" si="13"/>
        <v>-</v>
      </c>
      <c r="P29" s="371">
        <v>0.93</v>
      </c>
      <c r="Q29" s="371">
        <v>7.72</v>
      </c>
      <c r="R29" s="93" t="str">
        <f t="shared" si="15"/>
        <v/>
      </c>
      <c r="S29" s="353"/>
      <c r="T29" s="354"/>
      <c r="U29" s="37" t="str">
        <f t="shared" si="9"/>
        <v>-</v>
      </c>
      <c r="V29" s="37" t="str">
        <f t="shared" si="6"/>
        <v>-</v>
      </c>
      <c r="W29" s="375">
        <v>1.04</v>
      </c>
      <c r="X29" s="375">
        <v>5.47</v>
      </c>
      <c r="Y29" s="93" t="str">
        <f t="shared" si="10"/>
        <v/>
      </c>
      <c r="Z29" s="353"/>
      <c r="AA29" s="354"/>
      <c r="AB29" s="37" t="str">
        <f t="shared" si="7"/>
        <v>-</v>
      </c>
      <c r="AC29" s="37" t="str">
        <f t="shared" si="8"/>
        <v>-</v>
      </c>
      <c r="AD29" s="371">
        <v>0.79</v>
      </c>
      <c r="AE29" s="371">
        <v>1.82</v>
      </c>
      <c r="AF29" s="93" t="str">
        <f t="shared" si="11"/>
        <v/>
      </c>
    </row>
    <row r="30" spans="1:32" ht="12.75" customHeight="1" x14ac:dyDescent="0.2">
      <c r="A30" s="458"/>
      <c r="B30" s="95" t="s">
        <v>30</v>
      </c>
      <c r="C30" s="353"/>
      <c r="D30" s="354"/>
      <c r="E30" s="354"/>
      <c r="F30" s="37" t="str">
        <f t="shared" si="0"/>
        <v>-</v>
      </c>
      <c r="G30" s="37" t="str">
        <f t="shared" si="12"/>
        <v>-</v>
      </c>
      <c r="H30" s="371">
        <v>5.62</v>
      </c>
      <c r="I30" s="371">
        <v>29.2</v>
      </c>
      <c r="J30" s="122" t="str">
        <f t="shared" si="14"/>
        <v/>
      </c>
      <c r="K30" s="353"/>
      <c r="L30" s="354"/>
      <c r="M30" s="354"/>
      <c r="N30" s="37" t="str">
        <f t="shared" si="3"/>
        <v>-</v>
      </c>
      <c r="O30" s="37" t="str">
        <f t="shared" si="13"/>
        <v>-</v>
      </c>
      <c r="P30" s="371">
        <v>0.93</v>
      </c>
      <c r="Q30" s="371">
        <v>7.72</v>
      </c>
      <c r="R30" s="93" t="str">
        <f t="shared" si="15"/>
        <v/>
      </c>
      <c r="S30" s="353"/>
      <c r="T30" s="354"/>
      <c r="U30" s="37" t="str">
        <f t="shared" si="9"/>
        <v>-</v>
      </c>
      <c r="V30" s="37" t="str">
        <f t="shared" si="6"/>
        <v>-</v>
      </c>
      <c r="W30" s="375">
        <v>1.04</v>
      </c>
      <c r="X30" s="375">
        <v>5.47</v>
      </c>
      <c r="Y30" s="93" t="str">
        <f t="shared" si="10"/>
        <v/>
      </c>
      <c r="Z30" s="353"/>
      <c r="AA30" s="354"/>
      <c r="AB30" s="37" t="str">
        <f t="shared" si="7"/>
        <v>-</v>
      </c>
      <c r="AC30" s="37" t="str">
        <f t="shared" si="8"/>
        <v>-</v>
      </c>
      <c r="AD30" s="371">
        <v>0.79</v>
      </c>
      <c r="AE30" s="371">
        <v>1.82</v>
      </c>
      <c r="AF30" s="93" t="str">
        <f t="shared" si="11"/>
        <v/>
      </c>
    </row>
    <row r="31" spans="1:32" ht="12.75" customHeight="1" x14ac:dyDescent="0.2">
      <c r="A31" s="458"/>
      <c r="B31" s="95" t="s">
        <v>31</v>
      </c>
      <c r="C31" s="353"/>
      <c r="D31" s="354"/>
      <c r="E31" s="354"/>
      <c r="F31" s="37" t="str">
        <f t="shared" si="0"/>
        <v>-</v>
      </c>
      <c r="G31" s="37" t="str">
        <f t="shared" si="12"/>
        <v>-</v>
      </c>
      <c r="H31" s="371">
        <v>5.62</v>
      </c>
      <c r="I31" s="371">
        <v>29.2</v>
      </c>
      <c r="J31" s="122" t="str">
        <f t="shared" si="14"/>
        <v/>
      </c>
      <c r="K31" s="353"/>
      <c r="L31" s="354"/>
      <c r="M31" s="354"/>
      <c r="N31" s="37" t="str">
        <f t="shared" si="3"/>
        <v>-</v>
      </c>
      <c r="O31" s="37" t="str">
        <f t="shared" si="13"/>
        <v>-</v>
      </c>
      <c r="P31" s="371">
        <v>0.93</v>
      </c>
      <c r="Q31" s="371">
        <v>7.72</v>
      </c>
      <c r="R31" s="93" t="str">
        <f t="shared" si="15"/>
        <v/>
      </c>
      <c r="S31" s="353"/>
      <c r="T31" s="354"/>
      <c r="U31" s="37" t="str">
        <f t="shared" si="9"/>
        <v>-</v>
      </c>
      <c r="V31" s="37" t="str">
        <f t="shared" si="6"/>
        <v>-</v>
      </c>
      <c r="W31" s="375">
        <v>1.04</v>
      </c>
      <c r="X31" s="375">
        <v>5.47</v>
      </c>
      <c r="Y31" s="93" t="str">
        <f t="shared" si="10"/>
        <v/>
      </c>
      <c r="Z31" s="353"/>
      <c r="AA31" s="354"/>
      <c r="AB31" s="37" t="str">
        <f t="shared" si="7"/>
        <v>-</v>
      </c>
      <c r="AC31" s="37" t="str">
        <f t="shared" si="8"/>
        <v>-</v>
      </c>
      <c r="AD31" s="371">
        <v>0.79</v>
      </c>
      <c r="AE31" s="371">
        <v>1.82</v>
      </c>
      <c r="AF31" s="93" t="str">
        <f t="shared" si="11"/>
        <v/>
      </c>
    </row>
    <row r="32" spans="1:32" ht="12.75" customHeight="1" thickBot="1" x14ac:dyDescent="0.25">
      <c r="A32" s="459"/>
      <c r="B32" s="101" t="s">
        <v>32</v>
      </c>
      <c r="C32" s="355"/>
      <c r="D32" s="356"/>
      <c r="E32" s="356"/>
      <c r="F32" s="103" t="str">
        <f t="shared" si="0"/>
        <v>-</v>
      </c>
      <c r="G32" s="103" t="str">
        <f>IF(ISERROR($E$86/$C$86*1000)=TRUE,"-",($E$86/$C$86*1000))</f>
        <v>-</v>
      </c>
      <c r="H32" s="371">
        <v>5.62</v>
      </c>
      <c r="I32" s="371">
        <v>29.2</v>
      </c>
      <c r="J32" s="123" t="str">
        <f>IF(C32=0,"",(((G32*0.001)+2.58*(SQRT(G32*0.001/C32))))*1000)</f>
        <v/>
      </c>
      <c r="K32" s="355"/>
      <c r="L32" s="356"/>
      <c r="M32" s="356"/>
      <c r="N32" s="103" t="str">
        <f t="shared" si="3"/>
        <v>-</v>
      </c>
      <c r="O32" s="103" t="str">
        <f t="shared" ref="O32:O44" si="16">IF(ISERROR($M$86/$K$86*1000)=TRUE,"-",($M$86/$K$86*1000))</f>
        <v>-</v>
      </c>
      <c r="P32" s="371">
        <v>0.93</v>
      </c>
      <c r="Q32" s="371">
        <v>7.72</v>
      </c>
      <c r="R32" s="104" t="str">
        <f>IF(K32=0,"",(((O32*0.001)+2.58*(SQRT(O32*0.001/K32))))*1000)</f>
        <v/>
      </c>
      <c r="S32" s="355"/>
      <c r="T32" s="356"/>
      <c r="U32" s="103" t="str">
        <f t="shared" si="9"/>
        <v>-</v>
      </c>
      <c r="V32" s="103" t="str">
        <f t="shared" si="6"/>
        <v>-</v>
      </c>
      <c r="W32" s="376">
        <v>1.04</v>
      </c>
      <c r="X32" s="376">
        <v>5.47</v>
      </c>
      <c r="Y32" s="104" t="str">
        <f t="shared" si="10"/>
        <v/>
      </c>
      <c r="Z32" s="355"/>
      <c r="AA32" s="356"/>
      <c r="AB32" s="103" t="str">
        <f t="shared" si="7"/>
        <v>-</v>
      </c>
      <c r="AC32" s="103" t="str">
        <f t="shared" si="8"/>
        <v>-</v>
      </c>
      <c r="AD32" s="371">
        <v>0.79</v>
      </c>
      <c r="AE32" s="371">
        <v>1.82</v>
      </c>
      <c r="AF32" s="104" t="str">
        <f t="shared" si="11"/>
        <v/>
      </c>
    </row>
    <row r="33" spans="1:32" ht="17.25" thickTop="1" thickBot="1" x14ac:dyDescent="0.3">
      <c r="A33" s="110"/>
      <c r="B33" s="111" t="s">
        <v>6</v>
      </c>
      <c r="C33" s="357">
        <f>SUM(C21:C32)</f>
        <v>0</v>
      </c>
      <c r="D33" s="358">
        <f>SUM(D21:D32)</f>
        <v>0</v>
      </c>
      <c r="E33" s="358">
        <f>SUM(E21:E32)</f>
        <v>0</v>
      </c>
      <c r="F33" s="114" t="str">
        <f t="shared" si="0"/>
        <v>-</v>
      </c>
      <c r="G33" s="114" t="str">
        <f t="shared" si="12"/>
        <v>-</v>
      </c>
      <c r="H33" s="371">
        <v>5.62</v>
      </c>
      <c r="I33" s="371">
        <v>29.2</v>
      </c>
      <c r="J33" s="124" t="str">
        <f>IF(C33=0,"",(((G33*0.001)+2.58*(SQRT(G33*0.001/C33))))*1000)</f>
        <v/>
      </c>
      <c r="K33" s="357">
        <f>SUM(K21:K32)</f>
        <v>0</v>
      </c>
      <c r="L33" s="358">
        <f>SUM(L21:L32)</f>
        <v>0</v>
      </c>
      <c r="M33" s="358">
        <f>SUM(M21:M32)</f>
        <v>0</v>
      </c>
      <c r="N33" s="114" t="str">
        <f t="shared" si="3"/>
        <v>-</v>
      </c>
      <c r="O33" s="114" t="str">
        <f t="shared" si="16"/>
        <v>-</v>
      </c>
      <c r="P33" s="371">
        <v>0.93</v>
      </c>
      <c r="Q33" s="371">
        <v>7.72</v>
      </c>
      <c r="R33" s="115" t="str">
        <f>IF(K33=0,"",(((O33*0.001)+2.58*(SQRT(O33*0.001/K33))))*1000)</f>
        <v/>
      </c>
      <c r="S33" s="357">
        <f>SUM(S21:S32)</f>
        <v>0</v>
      </c>
      <c r="T33" s="358">
        <f>SUM(T21:T32)</f>
        <v>0</v>
      </c>
      <c r="U33" s="114" t="str">
        <f t="shared" si="9"/>
        <v>-</v>
      </c>
      <c r="V33" s="114" t="str">
        <f t="shared" si="6"/>
        <v>-</v>
      </c>
      <c r="W33" s="377">
        <v>1.04</v>
      </c>
      <c r="X33" s="377">
        <v>0.92</v>
      </c>
      <c r="Y33" s="115" t="str">
        <f t="shared" si="10"/>
        <v/>
      </c>
      <c r="Z33" s="357">
        <f>SUM(Z21:Z32)</f>
        <v>0</v>
      </c>
      <c r="AA33" s="358">
        <f>SUM(AA21:AA32)</f>
        <v>0</v>
      </c>
      <c r="AB33" s="114" t="str">
        <f t="shared" si="7"/>
        <v>-</v>
      </c>
      <c r="AC33" s="114" t="str">
        <f t="shared" si="8"/>
        <v>-</v>
      </c>
      <c r="AD33" s="371">
        <v>0.79</v>
      </c>
      <c r="AE33" s="371">
        <v>1.82</v>
      </c>
      <c r="AF33" s="115" t="str">
        <f t="shared" si="11"/>
        <v/>
      </c>
    </row>
    <row r="34" spans="1:32" ht="13.5" customHeight="1" thickTop="1" x14ac:dyDescent="0.2">
      <c r="A34" s="457">
        <v>2007</v>
      </c>
      <c r="B34" s="107" t="s">
        <v>21</v>
      </c>
      <c r="C34" s="291"/>
      <c r="D34" s="273"/>
      <c r="E34" s="273"/>
      <c r="F34" s="13" t="str">
        <f t="shared" si="0"/>
        <v>-</v>
      </c>
      <c r="G34" s="13" t="str">
        <f>IF(ISERROR($E$86/$C$86*1000)=TRUE,"-",($E$86/$C$86*1000))</f>
        <v>-</v>
      </c>
      <c r="H34" s="371">
        <v>5.62</v>
      </c>
      <c r="I34" s="371">
        <v>29.2</v>
      </c>
      <c r="J34" s="30" t="str">
        <f>IF(C34=0,"",(((G34*0.001)+2.58*(SQRT(G34*0.001/C34))))*1000)</f>
        <v/>
      </c>
      <c r="K34" s="291"/>
      <c r="L34" s="273"/>
      <c r="M34" s="273"/>
      <c r="N34" s="13" t="str">
        <f t="shared" si="3"/>
        <v>-</v>
      </c>
      <c r="O34" s="13" t="str">
        <f t="shared" si="16"/>
        <v>-</v>
      </c>
      <c r="P34" s="371">
        <v>0.93</v>
      </c>
      <c r="Q34" s="371">
        <v>7.72</v>
      </c>
      <c r="R34" s="14" t="str">
        <f t="shared" ref="R34:R44" si="17">IF(K34=0,"",(((O34*0.001)+2.58*(SQRT(O34*0.001/K34))))*1000)</f>
        <v/>
      </c>
      <c r="S34" s="291"/>
      <c r="T34" s="273"/>
      <c r="U34" s="13" t="str">
        <f t="shared" si="9"/>
        <v>-</v>
      </c>
      <c r="V34" s="13" t="str">
        <f t="shared" si="6"/>
        <v>-</v>
      </c>
      <c r="W34" s="368">
        <v>1.04</v>
      </c>
      <c r="X34" s="368">
        <v>5.47</v>
      </c>
      <c r="Y34" s="14" t="str">
        <f t="shared" si="10"/>
        <v/>
      </c>
      <c r="Z34" s="291"/>
      <c r="AA34" s="273"/>
      <c r="AB34" s="13" t="str">
        <f t="shared" si="7"/>
        <v>-</v>
      </c>
      <c r="AC34" s="13" t="str">
        <f t="shared" si="8"/>
        <v>-</v>
      </c>
      <c r="AD34" s="371">
        <v>0.79</v>
      </c>
      <c r="AE34" s="371">
        <v>1.82</v>
      </c>
      <c r="AF34" s="14" t="str">
        <f t="shared" si="11"/>
        <v/>
      </c>
    </row>
    <row r="35" spans="1:32" ht="13.5" customHeight="1" x14ac:dyDescent="0.2">
      <c r="A35" s="458"/>
      <c r="B35" s="95" t="s">
        <v>22</v>
      </c>
      <c r="C35" s="288"/>
      <c r="D35" s="267"/>
      <c r="E35" s="267"/>
      <c r="F35" s="7" t="str">
        <f t="shared" si="0"/>
        <v>-</v>
      </c>
      <c r="G35" s="7" t="str">
        <f t="shared" ref="G35:G44" si="18">IF(ISERROR($E$86/$C$86*1000)=TRUE,"-",($E$86/$C$86*1000))</f>
        <v>-</v>
      </c>
      <c r="H35" s="371">
        <v>5.62</v>
      </c>
      <c r="I35" s="371">
        <v>29.2</v>
      </c>
      <c r="J35" s="9" t="str">
        <f t="shared" ref="J35:J44" si="19">IF(C35=0,"",(((G35*0.001)+2.58*(SQRT(G35*0.001/C35))))*1000)</f>
        <v/>
      </c>
      <c r="K35" s="288"/>
      <c r="L35" s="267"/>
      <c r="M35" s="267"/>
      <c r="N35" s="7" t="str">
        <f t="shared" si="3"/>
        <v>-</v>
      </c>
      <c r="O35" s="7" t="str">
        <f t="shared" si="16"/>
        <v>-</v>
      </c>
      <c r="P35" s="371">
        <v>0.93</v>
      </c>
      <c r="Q35" s="371">
        <v>7.72</v>
      </c>
      <c r="R35" s="10" t="str">
        <f t="shared" si="17"/>
        <v/>
      </c>
      <c r="S35" s="288"/>
      <c r="T35" s="267"/>
      <c r="U35" s="7" t="str">
        <f t="shared" si="9"/>
        <v>-</v>
      </c>
      <c r="V35" s="7" t="str">
        <f t="shared" si="6"/>
        <v>-</v>
      </c>
      <c r="W35" s="369">
        <v>1.04</v>
      </c>
      <c r="X35" s="369">
        <v>5.47</v>
      </c>
      <c r="Y35" s="10" t="str">
        <f t="shared" si="10"/>
        <v/>
      </c>
      <c r="Z35" s="288"/>
      <c r="AA35" s="267"/>
      <c r="AB35" s="7" t="str">
        <f t="shared" si="7"/>
        <v>-</v>
      </c>
      <c r="AC35" s="7" t="str">
        <f t="shared" si="8"/>
        <v>-</v>
      </c>
      <c r="AD35" s="371">
        <v>0.79</v>
      </c>
      <c r="AE35" s="371">
        <v>1.82</v>
      </c>
      <c r="AF35" s="10" t="str">
        <f t="shared" si="11"/>
        <v/>
      </c>
    </row>
    <row r="36" spans="1:32" ht="12.75" customHeight="1" x14ac:dyDescent="0.2">
      <c r="A36" s="458"/>
      <c r="B36" s="95" t="s">
        <v>23</v>
      </c>
      <c r="C36" s="288"/>
      <c r="D36" s="267"/>
      <c r="E36" s="267"/>
      <c r="F36" s="7" t="str">
        <f t="shared" si="0"/>
        <v>-</v>
      </c>
      <c r="G36" s="7" t="str">
        <f t="shared" si="18"/>
        <v>-</v>
      </c>
      <c r="H36" s="371">
        <v>5.62</v>
      </c>
      <c r="I36" s="371">
        <v>29.2</v>
      </c>
      <c r="J36" s="9" t="str">
        <f t="shared" si="19"/>
        <v/>
      </c>
      <c r="K36" s="288"/>
      <c r="L36" s="267"/>
      <c r="M36" s="267"/>
      <c r="N36" s="7" t="str">
        <f t="shared" si="3"/>
        <v>-</v>
      </c>
      <c r="O36" s="7" t="str">
        <f t="shared" si="16"/>
        <v>-</v>
      </c>
      <c r="P36" s="371">
        <v>0.93</v>
      </c>
      <c r="Q36" s="371">
        <v>7.72</v>
      </c>
      <c r="R36" s="10" t="str">
        <f t="shared" si="17"/>
        <v/>
      </c>
      <c r="S36" s="288"/>
      <c r="T36" s="267"/>
      <c r="U36" s="7" t="str">
        <f t="shared" si="9"/>
        <v>-</v>
      </c>
      <c r="V36" s="7" t="str">
        <f t="shared" si="6"/>
        <v>-</v>
      </c>
      <c r="W36" s="369">
        <v>1.04</v>
      </c>
      <c r="X36" s="369">
        <v>5.47</v>
      </c>
      <c r="Y36" s="10" t="str">
        <f t="shared" si="10"/>
        <v/>
      </c>
      <c r="Z36" s="288"/>
      <c r="AA36" s="267"/>
      <c r="AB36" s="7" t="str">
        <f t="shared" si="7"/>
        <v>-</v>
      </c>
      <c r="AC36" s="7" t="str">
        <f t="shared" si="8"/>
        <v>-</v>
      </c>
      <c r="AD36" s="371">
        <v>0.79</v>
      </c>
      <c r="AE36" s="371">
        <v>1.82</v>
      </c>
      <c r="AF36" s="10" t="str">
        <f t="shared" si="11"/>
        <v/>
      </c>
    </row>
    <row r="37" spans="1:32" ht="12.75" customHeight="1" x14ac:dyDescent="0.2">
      <c r="A37" s="458"/>
      <c r="B37" s="95" t="s">
        <v>24</v>
      </c>
      <c r="C37" s="288"/>
      <c r="D37" s="267"/>
      <c r="E37" s="267"/>
      <c r="F37" s="7" t="str">
        <f t="shared" si="0"/>
        <v>-</v>
      </c>
      <c r="G37" s="7" t="str">
        <f t="shared" si="18"/>
        <v>-</v>
      </c>
      <c r="H37" s="371">
        <v>5.62</v>
      </c>
      <c r="I37" s="371">
        <v>29.2</v>
      </c>
      <c r="J37" s="9" t="str">
        <f t="shared" si="19"/>
        <v/>
      </c>
      <c r="K37" s="288"/>
      <c r="L37" s="267"/>
      <c r="M37" s="267"/>
      <c r="N37" s="7" t="str">
        <f t="shared" si="3"/>
        <v>-</v>
      </c>
      <c r="O37" s="7" t="str">
        <f t="shared" si="16"/>
        <v>-</v>
      </c>
      <c r="P37" s="371">
        <v>0.93</v>
      </c>
      <c r="Q37" s="371">
        <v>7.72</v>
      </c>
      <c r="R37" s="10" t="str">
        <f t="shared" si="17"/>
        <v/>
      </c>
      <c r="S37" s="288"/>
      <c r="T37" s="267"/>
      <c r="U37" s="7" t="str">
        <f t="shared" si="9"/>
        <v>-</v>
      </c>
      <c r="V37" s="7" t="str">
        <f t="shared" si="6"/>
        <v>-</v>
      </c>
      <c r="W37" s="369">
        <v>1.04</v>
      </c>
      <c r="X37" s="369">
        <v>5.47</v>
      </c>
      <c r="Y37" s="10" t="str">
        <f t="shared" si="10"/>
        <v/>
      </c>
      <c r="Z37" s="288"/>
      <c r="AA37" s="267"/>
      <c r="AB37" s="7" t="str">
        <f t="shared" si="7"/>
        <v>-</v>
      </c>
      <c r="AC37" s="7" t="str">
        <f t="shared" si="8"/>
        <v>-</v>
      </c>
      <c r="AD37" s="371">
        <v>0.79</v>
      </c>
      <c r="AE37" s="371">
        <v>1.82</v>
      </c>
      <c r="AF37" s="10" t="str">
        <f t="shared" si="11"/>
        <v/>
      </c>
    </row>
    <row r="38" spans="1:32" ht="12.75" customHeight="1" x14ac:dyDescent="0.2">
      <c r="A38" s="458"/>
      <c r="B38" s="95" t="s">
        <v>25</v>
      </c>
      <c r="C38" s="288"/>
      <c r="D38" s="267"/>
      <c r="E38" s="267"/>
      <c r="F38" s="7" t="str">
        <f t="shared" si="0"/>
        <v>-</v>
      </c>
      <c r="G38" s="7" t="str">
        <f t="shared" si="18"/>
        <v>-</v>
      </c>
      <c r="H38" s="371">
        <v>5.62</v>
      </c>
      <c r="I38" s="371">
        <v>29.2</v>
      </c>
      <c r="J38" s="9" t="str">
        <f t="shared" si="19"/>
        <v/>
      </c>
      <c r="K38" s="288"/>
      <c r="L38" s="267"/>
      <c r="M38" s="267"/>
      <c r="N38" s="7" t="str">
        <f t="shared" si="3"/>
        <v>-</v>
      </c>
      <c r="O38" s="7" t="str">
        <f t="shared" si="16"/>
        <v>-</v>
      </c>
      <c r="P38" s="371">
        <v>0.93</v>
      </c>
      <c r="Q38" s="371">
        <v>7.72</v>
      </c>
      <c r="R38" s="10" t="str">
        <f t="shared" si="17"/>
        <v/>
      </c>
      <c r="S38" s="288"/>
      <c r="T38" s="267"/>
      <c r="U38" s="7" t="str">
        <f t="shared" si="9"/>
        <v>-</v>
      </c>
      <c r="V38" s="7" t="str">
        <f t="shared" si="6"/>
        <v>-</v>
      </c>
      <c r="W38" s="369">
        <v>1.04</v>
      </c>
      <c r="X38" s="369">
        <v>5.47</v>
      </c>
      <c r="Y38" s="10" t="str">
        <f t="shared" si="10"/>
        <v/>
      </c>
      <c r="Z38" s="288"/>
      <c r="AA38" s="267"/>
      <c r="AB38" s="7" t="str">
        <f t="shared" si="7"/>
        <v>-</v>
      </c>
      <c r="AC38" s="7" t="str">
        <f t="shared" si="8"/>
        <v>-</v>
      </c>
      <c r="AD38" s="371">
        <v>0.79</v>
      </c>
      <c r="AE38" s="371">
        <v>1.82</v>
      </c>
      <c r="AF38" s="10" t="str">
        <f t="shared" si="11"/>
        <v/>
      </c>
    </row>
    <row r="39" spans="1:32" ht="12.75" customHeight="1" x14ac:dyDescent="0.2">
      <c r="A39" s="458"/>
      <c r="B39" s="95" t="s">
        <v>26</v>
      </c>
      <c r="C39" s="288"/>
      <c r="D39" s="267"/>
      <c r="E39" s="267"/>
      <c r="F39" s="7" t="str">
        <f t="shared" si="0"/>
        <v>-</v>
      </c>
      <c r="G39" s="7" t="str">
        <f t="shared" si="18"/>
        <v>-</v>
      </c>
      <c r="H39" s="371">
        <v>5.62</v>
      </c>
      <c r="I39" s="371">
        <v>29.2</v>
      </c>
      <c r="J39" s="9" t="str">
        <f t="shared" si="19"/>
        <v/>
      </c>
      <c r="K39" s="288"/>
      <c r="L39" s="267"/>
      <c r="M39" s="267"/>
      <c r="N39" s="7" t="str">
        <f t="shared" si="3"/>
        <v>-</v>
      </c>
      <c r="O39" s="7" t="str">
        <f t="shared" si="16"/>
        <v>-</v>
      </c>
      <c r="P39" s="371">
        <v>0.93</v>
      </c>
      <c r="Q39" s="371">
        <v>7.72</v>
      </c>
      <c r="R39" s="10" t="str">
        <f t="shared" si="17"/>
        <v/>
      </c>
      <c r="S39" s="288"/>
      <c r="T39" s="267"/>
      <c r="U39" s="7" t="str">
        <f t="shared" si="9"/>
        <v>-</v>
      </c>
      <c r="V39" s="7" t="str">
        <f t="shared" si="6"/>
        <v>-</v>
      </c>
      <c r="W39" s="369">
        <v>1.04</v>
      </c>
      <c r="X39" s="369">
        <v>5.47</v>
      </c>
      <c r="Y39" s="10" t="str">
        <f t="shared" si="10"/>
        <v/>
      </c>
      <c r="Z39" s="288"/>
      <c r="AA39" s="267"/>
      <c r="AB39" s="7" t="str">
        <f t="shared" si="7"/>
        <v>-</v>
      </c>
      <c r="AC39" s="7" t="str">
        <f t="shared" si="8"/>
        <v>-</v>
      </c>
      <c r="AD39" s="371">
        <v>0.79</v>
      </c>
      <c r="AE39" s="371">
        <v>1.82</v>
      </c>
      <c r="AF39" s="10" t="str">
        <f t="shared" si="11"/>
        <v/>
      </c>
    </row>
    <row r="40" spans="1:32" ht="12.75" customHeight="1" x14ac:dyDescent="0.2">
      <c r="A40" s="458"/>
      <c r="B40" s="95" t="s">
        <v>27</v>
      </c>
      <c r="C40" s="288"/>
      <c r="D40" s="267"/>
      <c r="E40" s="267"/>
      <c r="F40" s="7" t="str">
        <f t="shared" si="0"/>
        <v>-</v>
      </c>
      <c r="G40" s="7" t="str">
        <f t="shared" si="18"/>
        <v>-</v>
      </c>
      <c r="H40" s="371">
        <v>5.62</v>
      </c>
      <c r="I40" s="371">
        <v>29.2</v>
      </c>
      <c r="J40" s="9" t="str">
        <f t="shared" si="19"/>
        <v/>
      </c>
      <c r="K40" s="288"/>
      <c r="L40" s="267"/>
      <c r="M40" s="267"/>
      <c r="N40" s="7" t="str">
        <f t="shared" si="3"/>
        <v>-</v>
      </c>
      <c r="O40" s="7" t="str">
        <f t="shared" si="16"/>
        <v>-</v>
      </c>
      <c r="P40" s="371">
        <v>0.93</v>
      </c>
      <c r="Q40" s="371">
        <v>7.72</v>
      </c>
      <c r="R40" s="10" t="str">
        <f t="shared" si="17"/>
        <v/>
      </c>
      <c r="S40" s="288"/>
      <c r="T40" s="267"/>
      <c r="U40" s="7" t="str">
        <f t="shared" si="9"/>
        <v>-</v>
      </c>
      <c r="V40" s="7" t="str">
        <f t="shared" si="6"/>
        <v>-</v>
      </c>
      <c r="W40" s="369">
        <v>1.04</v>
      </c>
      <c r="X40" s="369">
        <v>5.47</v>
      </c>
      <c r="Y40" s="10" t="str">
        <f t="shared" si="10"/>
        <v/>
      </c>
      <c r="Z40" s="288"/>
      <c r="AA40" s="267"/>
      <c r="AB40" s="7" t="str">
        <f t="shared" si="7"/>
        <v>-</v>
      </c>
      <c r="AC40" s="7" t="str">
        <f t="shared" si="8"/>
        <v>-</v>
      </c>
      <c r="AD40" s="371">
        <v>0.79</v>
      </c>
      <c r="AE40" s="371">
        <v>1.82</v>
      </c>
      <c r="AF40" s="10" t="str">
        <f t="shared" si="11"/>
        <v/>
      </c>
    </row>
    <row r="41" spans="1:32" ht="12.75" customHeight="1" x14ac:dyDescent="0.2">
      <c r="A41" s="458"/>
      <c r="B41" s="95" t="s">
        <v>28</v>
      </c>
      <c r="C41" s="288"/>
      <c r="D41" s="267"/>
      <c r="E41" s="267"/>
      <c r="F41" s="7" t="str">
        <f t="shared" si="0"/>
        <v>-</v>
      </c>
      <c r="G41" s="7" t="str">
        <f t="shared" si="18"/>
        <v>-</v>
      </c>
      <c r="H41" s="371">
        <v>5.62</v>
      </c>
      <c r="I41" s="371">
        <v>29.2</v>
      </c>
      <c r="J41" s="9" t="str">
        <f t="shared" si="19"/>
        <v/>
      </c>
      <c r="K41" s="288"/>
      <c r="L41" s="267"/>
      <c r="M41" s="267"/>
      <c r="N41" s="7" t="str">
        <f t="shared" si="3"/>
        <v>-</v>
      </c>
      <c r="O41" s="7" t="str">
        <f t="shared" si="16"/>
        <v>-</v>
      </c>
      <c r="P41" s="371">
        <v>0.93</v>
      </c>
      <c r="Q41" s="371">
        <v>7.72</v>
      </c>
      <c r="R41" s="10" t="str">
        <f t="shared" si="17"/>
        <v/>
      </c>
      <c r="S41" s="288"/>
      <c r="T41" s="267"/>
      <c r="U41" s="7" t="str">
        <f t="shared" si="9"/>
        <v>-</v>
      </c>
      <c r="V41" s="7" t="str">
        <f t="shared" si="6"/>
        <v>-</v>
      </c>
      <c r="W41" s="369">
        <v>1.04</v>
      </c>
      <c r="X41" s="369">
        <v>5.47</v>
      </c>
      <c r="Y41" s="10" t="str">
        <f t="shared" si="10"/>
        <v/>
      </c>
      <c r="Z41" s="288"/>
      <c r="AA41" s="267"/>
      <c r="AB41" s="7" t="str">
        <f t="shared" si="7"/>
        <v>-</v>
      </c>
      <c r="AC41" s="7" t="str">
        <f t="shared" si="8"/>
        <v>-</v>
      </c>
      <c r="AD41" s="371">
        <v>0.79</v>
      </c>
      <c r="AE41" s="371">
        <v>1.82</v>
      </c>
      <c r="AF41" s="10" t="str">
        <f t="shared" si="11"/>
        <v/>
      </c>
    </row>
    <row r="42" spans="1:32" ht="12.75" customHeight="1" x14ac:dyDescent="0.2">
      <c r="A42" s="458"/>
      <c r="B42" s="95" t="s">
        <v>29</v>
      </c>
      <c r="C42" s="288"/>
      <c r="D42" s="267"/>
      <c r="E42" s="267"/>
      <c r="F42" s="7" t="str">
        <f t="shared" si="0"/>
        <v>-</v>
      </c>
      <c r="G42" s="7" t="str">
        <f t="shared" si="18"/>
        <v>-</v>
      </c>
      <c r="H42" s="371">
        <v>5.62</v>
      </c>
      <c r="I42" s="371">
        <v>29.2</v>
      </c>
      <c r="J42" s="9" t="str">
        <f t="shared" si="19"/>
        <v/>
      </c>
      <c r="K42" s="288"/>
      <c r="L42" s="267"/>
      <c r="M42" s="267"/>
      <c r="N42" s="7" t="str">
        <f t="shared" si="3"/>
        <v>-</v>
      </c>
      <c r="O42" s="7" t="str">
        <f t="shared" si="16"/>
        <v>-</v>
      </c>
      <c r="P42" s="371">
        <v>0.93</v>
      </c>
      <c r="Q42" s="371">
        <v>7.72</v>
      </c>
      <c r="R42" s="10" t="str">
        <f t="shared" si="17"/>
        <v/>
      </c>
      <c r="S42" s="288"/>
      <c r="T42" s="267"/>
      <c r="U42" s="7" t="str">
        <f t="shared" si="9"/>
        <v>-</v>
      </c>
      <c r="V42" s="7" t="str">
        <f t="shared" si="6"/>
        <v>-</v>
      </c>
      <c r="W42" s="369">
        <v>1.04</v>
      </c>
      <c r="X42" s="369">
        <v>5.47</v>
      </c>
      <c r="Y42" s="10" t="str">
        <f t="shared" si="10"/>
        <v/>
      </c>
      <c r="Z42" s="288"/>
      <c r="AA42" s="267"/>
      <c r="AB42" s="7" t="str">
        <f t="shared" si="7"/>
        <v>-</v>
      </c>
      <c r="AC42" s="7" t="str">
        <f t="shared" si="8"/>
        <v>-</v>
      </c>
      <c r="AD42" s="371">
        <v>0.79</v>
      </c>
      <c r="AE42" s="371">
        <v>1.82</v>
      </c>
      <c r="AF42" s="10" t="str">
        <f t="shared" si="11"/>
        <v/>
      </c>
    </row>
    <row r="43" spans="1:32" ht="12.75" customHeight="1" x14ac:dyDescent="0.2">
      <c r="A43" s="458"/>
      <c r="B43" s="95" t="s">
        <v>30</v>
      </c>
      <c r="C43" s="288"/>
      <c r="D43" s="267"/>
      <c r="E43" s="267"/>
      <c r="F43" s="7" t="str">
        <f t="shared" si="0"/>
        <v>-</v>
      </c>
      <c r="G43" s="7" t="str">
        <f t="shared" si="18"/>
        <v>-</v>
      </c>
      <c r="H43" s="371">
        <v>5.62</v>
      </c>
      <c r="I43" s="371">
        <v>29.2</v>
      </c>
      <c r="J43" s="9" t="str">
        <f t="shared" si="19"/>
        <v/>
      </c>
      <c r="K43" s="288"/>
      <c r="L43" s="267"/>
      <c r="M43" s="267"/>
      <c r="N43" s="7" t="str">
        <f t="shared" si="3"/>
        <v>-</v>
      </c>
      <c r="O43" s="7" t="str">
        <f t="shared" si="16"/>
        <v>-</v>
      </c>
      <c r="P43" s="371">
        <v>0.93</v>
      </c>
      <c r="Q43" s="371">
        <v>7.72</v>
      </c>
      <c r="R43" s="10" t="str">
        <f t="shared" si="17"/>
        <v/>
      </c>
      <c r="S43" s="288"/>
      <c r="T43" s="267"/>
      <c r="U43" s="7" t="str">
        <f t="shared" si="9"/>
        <v>-</v>
      </c>
      <c r="V43" s="7" t="str">
        <f t="shared" si="6"/>
        <v>-</v>
      </c>
      <c r="W43" s="369">
        <v>1.04</v>
      </c>
      <c r="X43" s="369">
        <v>5.47</v>
      </c>
      <c r="Y43" s="10" t="str">
        <f t="shared" si="10"/>
        <v/>
      </c>
      <c r="Z43" s="288"/>
      <c r="AA43" s="267"/>
      <c r="AB43" s="7" t="str">
        <f t="shared" si="7"/>
        <v>-</v>
      </c>
      <c r="AC43" s="7" t="str">
        <f t="shared" si="8"/>
        <v>-</v>
      </c>
      <c r="AD43" s="371">
        <v>0.79</v>
      </c>
      <c r="AE43" s="371">
        <v>1.82</v>
      </c>
      <c r="AF43" s="10" t="str">
        <f t="shared" si="11"/>
        <v/>
      </c>
    </row>
    <row r="44" spans="1:32" ht="12.75" customHeight="1" x14ac:dyDescent="0.2">
      <c r="A44" s="458"/>
      <c r="B44" s="95" t="s">
        <v>31</v>
      </c>
      <c r="C44" s="288"/>
      <c r="D44" s="267"/>
      <c r="E44" s="267"/>
      <c r="F44" s="7" t="str">
        <f t="shared" si="0"/>
        <v>-</v>
      </c>
      <c r="G44" s="7" t="str">
        <f t="shared" si="18"/>
        <v>-</v>
      </c>
      <c r="H44" s="371">
        <v>5.62</v>
      </c>
      <c r="I44" s="371">
        <v>29.2</v>
      </c>
      <c r="J44" s="9" t="str">
        <f t="shared" si="19"/>
        <v/>
      </c>
      <c r="K44" s="288"/>
      <c r="L44" s="267"/>
      <c r="M44" s="267"/>
      <c r="N44" s="7" t="str">
        <f t="shared" si="3"/>
        <v>-</v>
      </c>
      <c r="O44" s="7" t="str">
        <f t="shared" si="16"/>
        <v>-</v>
      </c>
      <c r="P44" s="371">
        <v>0.93</v>
      </c>
      <c r="Q44" s="371">
        <v>7.72</v>
      </c>
      <c r="R44" s="10" t="str">
        <f t="shared" si="17"/>
        <v/>
      </c>
      <c r="S44" s="288"/>
      <c r="T44" s="267"/>
      <c r="U44" s="7" t="str">
        <f t="shared" si="9"/>
        <v>-</v>
      </c>
      <c r="V44" s="7" t="str">
        <f t="shared" si="6"/>
        <v>-</v>
      </c>
      <c r="W44" s="369">
        <v>1.04</v>
      </c>
      <c r="X44" s="369">
        <v>5.47</v>
      </c>
      <c r="Y44" s="10" t="str">
        <f t="shared" si="10"/>
        <v/>
      </c>
      <c r="Z44" s="288"/>
      <c r="AA44" s="267"/>
      <c r="AB44" s="7" t="str">
        <f t="shared" si="7"/>
        <v>-</v>
      </c>
      <c r="AC44" s="7" t="str">
        <f t="shared" si="8"/>
        <v>-</v>
      </c>
      <c r="AD44" s="371">
        <v>0.79</v>
      </c>
      <c r="AE44" s="371">
        <v>1.82</v>
      </c>
      <c r="AF44" s="10" t="str">
        <f t="shared" si="11"/>
        <v/>
      </c>
    </row>
    <row r="45" spans="1:32" ht="12.75" customHeight="1" thickBot="1" x14ac:dyDescent="0.25">
      <c r="A45" s="459"/>
      <c r="B45" s="101" t="s">
        <v>32</v>
      </c>
      <c r="C45" s="289"/>
      <c r="D45" s="269"/>
      <c r="E45" s="269"/>
      <c r="F45" s="43" t="str">
        <f t="shared" si="0"/>
        <v>-</v>
      </c>
      <c r="G45" s="43" t="str">
        <f t="shared" ref="G45:G59" si="20">IF(ISERROR($E$86/$C$86*1000)=TRUE,"-",($E$86/$C$86*1000))</f>
        <v>-</v>
      </c>
      <c r="H45" s="371">
        <v>5.62</v>
      </c>
      <c r="I45" s="371">
        <v>29.2</v>
      </c>
      <c r="J45" s="125" t="str">
        <f>IF(C45=0,"",(((G45*0.001)+2.58*(SQRT(G45*0.001/C45))))*1000)</f>
        <v/>
      </c>
      <c r="K45" s="289"/>
      <c r="L45" s="269"/>
      <c r="M45" s="269"/>
      <c r="N45" s="43" t="str">
        <f t="shared" si="3"/>
        <v>-</v>
      </c>
      <c r="O45" s="43" t="str">
        <f t="shared" ref="O45:O57" si="21">IF(ISERROR($M$86/$K$86*1000)=TRUE,"-",($M$86/$K$86*1000))</f>
        <v>-</v>
      </c>
      <c r="P45" s="371">
        <v>0.93</v>
      </c>
      <c r="Q45" s="371">
        <v>7.72</v>
      </c>
      <c r="R45" s="102" t="str">
        <f>IF(K45=0,"",(((O45*0.001)+2.58*(SQRT(O45*0.001/K45))))*1000)</f>
        <v/>
      </c>
      <c r="S45" s="289"/>
      <c r="T45" s="269"/>
      <c r="U45" s="43" t="str">
        <f t="shared" si="9"/>
        <v>-</v>
      </c>
      <c r="V45" s="43" t="str">
        <f t="shared" si="6"/>
        <v>-</v>
      </c>
      <c r="W45" s="370">
        <v>1.04</v>
      </c>
      <c r="X45" s="370">
        <v>5.47</v>
      </c>
      <c r="Y45" s="102" t="str">
        <f t="shared" si="10"/>
        <v/>
      </c>
      <c r="Z45" s="289"/>
      <c r="AA45" s="269"/>
      <c r="AB45" s="43" t="str">
        <f t="shared" si="7"/>
        <v>-</v>
      </c>
      <c r="AC45" s="43" t="str">
        <f t="shared" si="8"/>
        <v>-</v>
      </c>
      <c r="AD45" s="371">
        <v>0.79</v>
      </c>
      <c r="AE45" s="371">
        <v>1.82</v>
      </c>
      <c r="AF45" s="102" t="str">
        <f t="shared" si="11"/>
        <v/>
      </c>
    </row>
    <row r="46" spans="1:32" ht="17.25" thickTop="1" thickBot="1" x14ac:dyDescent="0.3">
      <c r="A46" s="110"/>
      <c r="B46" s="111" t="s">
        <v>6</v>
      </c>
      <c r="C46" s="359">
        <f>SUM(C34:C45)</f>
        <v>0</v>
      </c>
      <c r="D46" s="360">
        <f>SUM(D34:D45)</f>
        <v>0</v>
      </c>
      <c r="E46" s="360">
        <f>SUM(E34:E45)</f>
        <v>0</v>
      </c>
      <c r="F46" s="112" t="str">
        <f t="shared" si="0"/>
        <v>-</v>
      </c>
      <c r="G46" s="112" t="str">
        <f t="shared" si="20"/>
        <v>-</v>
      </c>
      <c r="H46" s="371">
        <v>5.62</v>
      </c>
      <c r="I46" s="371">
        <v>29.2</v>
      </c>
      <c r="J46" s="120" t="str">
        <f>IF(C46=0,"",(((G46*0.001)+2.58*(SQRT(G46*0.001/C46))))*1000)</f>
        <v/>
      </c>
      <c r="K46" s="359">
        <f>SUM(K34:K45)</f>
        <v>0</v>
      </c>
      <c r="L46" s="360">
        <f>SUM(L34:L45)</f>
        <v>0</v>
      </c>
      <c r="M46" s="360">
        <f>SUM(M34:M45)</f>
        <v>0</v>
      </c>
      <c r="N46" s="112" t="str">
        <f t="shared" si="3"/>
        <v>-</v>
      </c>
      <c r="O46" s="112" t="str">
        <f t="shared" si="21"/>
        <v>-</v>
      </c>
      <c r="P46" s="371">
        <v>0.93</v>
      </c>
      <c r="Q46" s="371">
        <v>7.72</v>
      </c>
      <c r="R46" s="113" t="str">
        <f>IF(K46=0,"",(((O46*0.001)+2.58*(SQRT(O46*0.001/K46))))*1000)</f>
        <v/>
      </c>
      <c r="S46" s="359">
        <f>SUM(S34:S45)</f>
        <v>0</v>
      </c>
      <c r="T46" s="360">
        <f>SUM(T34:T45)</f>
        <v>0</v>
      </c>
      <c r="U46" s="112" t="str">
        <f t="shared" si="9"/>
        <v>-</v>
      </c>
      <c r="V46" s="112" t="str">
        <f t="shared" si="6"/>
        <v>-</v>
      </c>
      <c r="W46" s="373">
        <v>1.04</v>
      </c>
      <c r="X46" s="373">
        <v>0.92</v>
      </c>
      <c r="Y46" s="113" t="str">
        <f t="shared" si="10"/>
        <v/>
      </c>
      <c r="Z46" s="359">
        <f>SUM(Z34:Z45)</f>
        <v>0</v>
      </c>
      <c r="AA46" s="360">
        <f>SUM(AA34:AA45)</f>
        <v>0</v>
      </c>
      <c r="AB46" s="112" t="str">
        <f t="shared" si="7"/>
        <v>-</v>
      </c>
      <c r="AC46" s="112" t="str">
        <f t="shared" si="8"/>
        <v>-</v>
      </c>
      <c r="AD46" s="371">
        <v>0.79</v>
      </c>
      <c r="AE46" s="371">
        <v>1.82</v>
      </c>
      <c r="AF46" s="113" t="str">
        <f t="shared" si="11"/>
        <v/>
      </c>
    </row>
    <row r="47" spans="1:32" ht="13.5" customHeight="1" thickTop="1" x14ac:dyDescent="0.2">
      <c r="A47" s="457">
        <v>2008</v>
      </c>
      <c r="B47" s="107" t="s">
        <v>21</v>
      </c>
      <c r="C47" s="291"/>
      <c r="D47" s="273"/>
      <c r="E47" s="273"/>
      <c r="F47" s="13" t="str">
        <f t="shared" si="0"/>
        <v>-</v>
      </c>
      <c r="G47" s="13" t="str">
        <f t="shared" si="20"/>
        <v>-</v>
      </c>
      <c r="H47" s="371">
        <v>5.62</v>
      </c>
      <c r="I47" s="371">
        <v>29.2</v>
      </c>
      <c r="J47" s="30" t="str">
        <f t="shared" ref="J47:J57" si="22">IF(C47=0,"",(((G47*0.001)+2.58*(SQRT(G47*0.001/C47))))*1000)</f>
        <v/>
      </c>
      <c r="K47" s="291"/>
      <c r="L47" s="273"/>
      <c r="M47" s="273"/>
      <c r="N47" s="13" t="str">
        <f t="shared" si="3"/>
        <v>-</v>
      </c>
      <c r="O47" s="13" t="str">
        <f t="shared" si="21"/>
        <v>-</v>
      </c>
      <c r="P47" s="371">
        <v>0.93</v>
      </c>
      <c r="Q47" s="371">
        <v>7.72</v>
      </c>
      <c r="R47" s="14" t="str">
        <f t="shared" ref="R47:R57" si="23">IF(K47=0,"",(((O47*0.001)+2.58*(SQRT(O47*0.001/K47))))*1000)</f>
        <v/>
      </c>
      <c r="S47" s="291"/>
      <c r="T47" s="273"/>
      <c r="U47" s="13" t="str">
        <f t="shared" si="9"/>
        <v>-</v>
      </c>
      <c r="V47" s="13" t="str">
        <f t="shared" si="6"/>
        <v>-</v>
      </c>
      <c r="W47" s="368">
        <v>1.04</v>
      </c>
      <c r="X47" s="368">
        <v>5.47</v>
      </c>
      <c r="Y47" s="14" t="str">
        <f t="shared" si="10"/>
        <v/>
      </c>
      <c r="Z47" s="291"/>
      <c r="AA47" s="273"/>
      <c r="AB47" s="13" t="str">
        <f t="shared" si="7"/>
        <v>-</v>
      </c>
      <c r="AC47" s="13" t="str">
        <f t="shared" si="8"/>
        <v>-</v>
      </c>
      <c r="AD47" s="371">
        <v>0.79</v>
      </c>
      <c r="AE47" s="371">
        <v>1.82</v>
      </c>
      <c r="AF47" s="14" t="str">
        <f t="shared" si="11"/>
        <v/>
      </c>
    </row>
    <row r="48" spans="1:32" ht="13.5" customHeight="1" x14ac:dyDescent="0.2">
      <c r="A48" s="458"/>
      <c r="B48" s="95" t="s">
        <v>22</v>
      </c>
      <c r="C48" s="288"/>
      <c r="D48" s="267"/>
      <c r="E48" s="267"/>
      <c r="F48" s="7" t="str">
        <f t="shared" si="0"/>
        <v>-</v>
      </c>
      <c r="G48" s="7" t="str">
        <f t="shared" si="20"/>
        <v>-</v>
      </c>
      <c r="H48" s="371">
        <v>5.62</v>
      </c>
      <c r="I48" s="371">
        <v>29.2</v>
      </c>
      <c r="J48" s="9" t="str">
        <f t="shared" si="22"/>
        <v/>
      </c>
      <c r="K48" s="288"/>
      <c r="L48" s="267"/>
      <c r="M48" s="267"/>
      <c r="N48" s="7" t="str">
        <f t="shared" si="3"/>
        <v>-</v>
      </c>
      <c r="O48" s="7" t="str">
        <f t="shared" si="21"/>
        <v>-</v>
      </c>
      <c r="P48" s="371">
        <v>0.93</v>
      </c>
      <c r="Q48" s="371">
        <v>7.72</v>
      </c>
      <c r="R48" s="10" t="str">
        <f t="shared" si="23"/>
        <v/>
      </c>
      <c r="S48" s="288"/>
      <c r="T48" s="267"/>
      <c r="U48" s="7" t="str">
        <f t="shared" si="9"/>
        <v>-</v>
      </c>
      <c r="V48" s="7" t="str">
        <f t="shared" si="6"/>
        <v>-</v>
      </c>
      <c r="W48" s="369">
        <v>1.04</v>
      </c>
      <c r="X48" s="369">
        <v>5.47</v>
      </c>
      <c r="Y48" s="10" t="str">
        <f t="shared" si="10"/>
        <v/>
      </c>
      <c r="Z48" s="288"/>
      <c r="AA48" s="267"/>
      <c r="AB48" s="7" t="str">
        <f t="shared" si="7"/>
        <v>-</v>
      </c>
      <c r="AC48" s="7" t="str">
        <f t="shared" si="8"/>
        <v>-</v>
      </c>
      <c r="AD48" s="371">
        <v>0.79</v>
      </c>
      <c r="AE48" s="371">
        <v>1.82</v>
      </c>
      <c r="AF48" s="10" t="str">
        <f t="shared" si="11"/>
        <v/>
      </c>
    </row>
    <row r="49" spans="1:32" ht="12.75" customHeight="1" x14ac:dyDescent="0.2">
      <c r="A49" s="458"/>
      <c r="B49" s="95" t="s">
        <v>23</v>
      </c>
      <c r="C49" s="288"/>
      <c r="D49" s="267"/>
      <c r="E49" s="267"/>
      <c r="F49" s="7" t="str">
        <f t="shared" si="0"/>
        <v>-</v>
      </c>
      <c r="G49" s="7" t="str">
        <f t="shared" si="20"/>
        <v>-</v>
      </c>
      <c r="H49" s="371">
        <v>5.62</v>
      </c>
      <c r="I49" s="371">
        <v>29.2</v>
      </c>
      <c r="J49" s="9" t="str">
        <f t="shared" si="22"/>
        <v/>
      </c>
      <c r="K49" s="288"/>
      <c r="L49" s="267"/>
      <c r="M49" s="267"/>
      <c r="N49" s="7" t="str">
        <f t="shared" si="3"/>
        <v>-</v>
      </c>
      <c r="O49" s="7" t="str">
        <f t="shared" si="21"/>
        <v>-</v>
      </c>
      <c r="P49" s="371">
        <v>0.93</v>
      </c>
      <c r="Q49" s="371">
        <v>7.72</v>
      </c>
      <c r="R49" s="10" t="str">
        <f t="shared" si="23"/>
        <v/>
      </c>
      <c r="S49" s="288"/>
      <c r="T49" s="267"/>
      <c r="U49" s="7" t="str">
        <f t="shared" si="9"/>
        <v>-</v>
      </c>
      <c r="V49" s="7" t="str">
        <f t="shared" si="6"/>
        <v>-</v>
      </c>
      <c r="W49" s="369">
        <v>1.04</v>
      </c>
      <c r="X49" s="369">
        <v>5.47</v>
      </c>
      <c r="Y49" s="10" t="str">
        <f t="shared" si="10"/>
        <v/>
      </c>
      <c r="Z49" s="288"/>
      <c r="AA49" s="267"/>
      <c r="AB49" s="7" t="str">
        <f t="shared" si="7"/>
        <v>-</v>
      </c>
      <c r="AC49" s="7" t="str">
        <f t="shared" si="8"/>
        <v>-</v>
      </c>
      <c r="AD49" s="371">
        <v>0.79</v>
      </c>
      <c r="AE49" s="371">
        <v>1.82</v>
      </c>
      <c r="AF49" s="10" t="str">
        <f t="shared" si="11"/>
        <v/>
      </c>
    </row>
    <row r="50" spans="1:32" ht="12.75" customHeight="1" x14ac:dyDescent="0.2">
      <c r="A50" s="458"/>
      <c r="B50" s="95" t="s">
        <v>24</v>
      </c>
      <c r="C50" s="288"/>
      <c r="D50" s="267"/>
      <c r="E50" s="267"/>
      <c r="F50" s="7" t="str">
        <f t="shared" si="0"/>
        <v>-</v>
      </c>
      <c r="G50" s="7" t="str">
        <f t="shared" si="20"/>
        <v>-</v>
      </c>
      <c r="H50" s="371">
        <v>5.62</v>
      </c>
      <c r="I50" s="371">
        <v>29.2</v>
      </c>
      <c r="J50" s="9" t="str">
        <f t="shared" si="22"/>
        <v/>
      </c>
      <c r="K50" s="288"/>
      <c r="L50" s="267"/>
      <c r="M50" s="267"/>
      <c r="N50" s="7" t="str">
        <f t="shared" si="3"/>
        <v>-</v>
      </c>
      <c r="O50" s="7" t="str">
        <f t="shared" si="21"/>
        <v>-</v>
      </c>
      <c r="P50" s="371">
        <v>0.93</v>
      </c>
      <c r="Q50" s="371">
        <v>7.72</v>
      </c>
      <c r="R50" s="10" t="str">
        <f t="shared" si="23"/>
        <v/>
      </c>
      <c r="S50" s="288"/>
      <c r="T50" s="267"/>
      <c r="U50" s="7" t="str">
        <f t="shared" si="9"/>
        <v>-</v>
      </c>
      <c r="V50" s="7" t="str">
        <f t="shared" si="6"/>
        <v>-</v>
      </c>
      <c r="W50" s="369">
        <v>1.04</v>
      </c>
      <c r="X50" s="369">
        <v>5.47</v>
      </c>
      <c r="Y50" s="10" t="str">
        <f t="shared" si="10"/>
        <v/>
      </c>
      <c r="Z50" s="288"/>
      <c r="AA50" s="267"/>
      <c r="AB50" s="7" t="str">
        <f t="shared" si="7"/>
        <v>-</v>
      </c>
      <c r="AC50" s="7" t="str">
        <f t="shared" si="8"/>
        <v>-</v>
      </c>
      <c r="AD50" s="371">
        <v>0.79</v>
      </c>
      <c r="AE50" s="371">
        <v>1.82</v>
      </c>
      <c r="AF50" s="10" t="str">
        <f t="shared" si="11"/>
        <v/>
      </c>
    </row>
    <row r="51" spans="1:32" ht="12.75" customHeight="1" x14ac:dyDescent="0.2">
      <c r="A51" s="458"/>
      <c r="B51" s="95" t="s">
        <v>25</v>
      </c>
      <c r="C51" s="288"/>
      <c r="D51" s="267"/>
      <c r="E51" s="267"/>
      <c r="F51" s="7" t="str">
        <f t="shared" si="0"/>
        <v>-</v>
      </c>
      <c r="G51" s="7" t="str">
        <f t="shared" si="20"/>
        <v>-</v>
      </c>
      <c r="H51" s="371">
        <v>5.62</v>
      </c>
      <c r="I51" s="371">
        <v>29.2</v>
      </c>
      <c r="J51" s="9" t="str">
        <f t="shared" si="22"/>
        <v/>
      </c>
      <c r="K51" s="288"/>
      <c r="L51" s="267"/>
      <c r="M51" s="267"/>
      <c r="N51" s="7" t="str">
        <f t="shared" si="3"/>
        <v>-</v>
      </c>
      <c r="O51" s="7" t="str">
        <f t="shared" si="21"/>
        <v>-</v>
      </c>
      <c r="P51" s="371">
        <v>0.93</v>
      </c>
      <c r="Q51" s="371">
        <v>7.72</v>
      </c>
      <c r="R51" s="10" t="str">
        <f t="shared" si="23"/>
        <v/>
      </c>
      <c r="S51" s="288"/>
      <c r="T51" s="267"/>
      <c r="U51" s="7" t="str">
        <f t="shared" si="9"/>
        <v>-</v>
      </c>
      <c r="V51" s="7" t="str">
        <f t="shared" si="6"/>
        <v>-</v>
      </c>
      <c r="W51" s="369">
        <v>1.04</v>
      </c>
      <c r="X51" s="369">
        <v>5.47</v>
      </c>
      <c r="Y51" s="10" t="str">
        <f t="shared" si="10"/>
        <v/>
      </c>
      <c r="Z51" s="288"/>
      <c r="AA51" s="267"/>
      <c r="AB51" s="7" t="str">
        <f t="shared" si="7"/>
        <v>-</v>
      </c>
      <c r="AC51" s="7" t="str">
        <f t="shared" si="8"/>
        <v>-</v>
      </c>
      <c r="AD51" s="371">
        <v>0.79</v>
      </c>
      <c r="AE51" s="371">
        <v>1.82</v>
      </c>
      <c r="AF51" s="10" t="str">
        <f t="shared" si="11"/>
        <v/>
      </c>
    </row>
    <row r="52" spans="1:32" ht="12.75" customHeight="1" x14ac:dyDescent="0.2">
      <c r="A52" s="458"/>
      <c r="B52" s="95" t="s">
        <v>26</v>
      </c>
      <c r="C52" s="288"/>
      <c r="D52" s="267"/>
      <c r="E52" s="267"/>
      <c r="F52" s="7" t="str">
        <f t="shared" si="0"/>
        <v>-</v>
      </c>
      <c r="G52" s="7" t="str">
        <f t="shared" si="20"/>
        <v>-</v>
      </c>
      <c r="H52" s="371">
        <v>5.62</v>
      </c>
      <c r="I52" s="371">
        <v>29.2</v>
      </c>
      <c r="J52" s="9" t="str">
        <f t="shared" si="22"/>
        <v/>
      </c>
      <c r="K52" s="288"/>
      <c r="L52" s="267"/>
      <c r="M52" s="267"/>
      <c r="N52" s="7" t="str">
        <f t="shared" si="3"/>
        <v>-</v>
      </c>
      <c r="O52" s="7" t="str">
        <f t="shared" si="21"/>
        <v>-</v>
      </c>
      <c r="P52" s="371">
        <v>0.93</v>
      </c>
      <c r="Q52" s="371">
        <v>7.72</v>
      </c>
      <c r="R52" s="10" t="str">
        <f t="shared" si="23"/>
        <v/>
      </c>
      <c r="S52" s="288"/>
      <c r="T52" s="267"/>
      <c r="U52" s="7" t="str">
        <f t="shared" si="9"/>
        <v>-</v>
      </c>
      <c r="V52" s="7" t="str">
        <f t="shared" si="6"/>
        <v>-</v>
      </c>
      <c r="W52" s="369">
        <v>1.04</v>
      </c>
      <c r="X52" s="369">
        <v>5.47</v>
      </c>
      <c r="Y52" s="10" t="str">
        <f t="shared" si="10"/>
        <v/>
      </c>
      <c r="Z52" s="288"/>
      <c r="AA52" s="267"/>
      <c r="AB52" s="7" t="str">
        <f t="shared" si="7"/>
        <v>-</v>
      </c>
      <c r="AC52" s="7" t="str">
        <f t="shared" si="8"/>
        <v>-</v>
      </c>
      <c r="AD52" s="371">
        <v>0.79</v>
      </c>
      <c r="AE52" s="371">
        <v>1.82</v>
      </c>
      <c r="AF52" s="10" t="str">
        <f t="shared" si="11"/>
        <v/>
      </c>
    </row>
    <row r="53" spans="1:32" ht="12.75" customHeight="1" x14ac:dyDescent="0.2">
      <c r="A53" s="458"/>
      <c r="B53" s="95" t="s">
        <v>27</v>
      </c>
      <c r="C53" s="288"/>
      <c r="D53" s="267"/>
      <c r="E53" s="267"/>
      <c r="F53" s="7" t="str">
        <f t="shared" si="0"/>
        <v>-</v>
      </c>
      <c r="G53" s="7" t="str">
        <f t="shared" si="20"/>
        <v>-</v>
      </c>
      <c r="H53" s="371">
        <v>5.62</v>
      </c>
      <c r="I53" s="371">
        <v>29.2</v>
      </c>
      <c r="J53" s="9" t="str">
        <f t="shared" si="22"/>
        <v/>
      </c>
      <c r="K53" s="288"/>
      <c r="L53" s="267"/>
      <c r="M53" s="267"/>
      <c r="N53" s="7" t="str">
        <f t="shared" si="3"/>
        <v>-</v>
      </c>
      <c r="O53" s="7" t="str">
        <f t="shared" si="21"/>
        <v>-</v>
      </c>
      <c r="P53" s="371">
        <v>0.93</v>
      </c>
      <c r="Q53" s="371">
        <v>7.72</v>
      </c>
      <c r="R53" s="10" t="str">
        <f t="shared" si="23"/>
        <v/>
      </c>
      <c r="S53" s="288"/>
      <c r="T53" s="267"/>
      <c r="U53" s="7" t="str">
        <f t="shared" si="9"/>
        <v>-</v>
      </c>
      <c r="V53" s="7" t="str">
        <f t="shared" si="6"/>
        <v>-</v>
      </c>
      <c r="W53" s="369">
        <v>1.04</v>
      </c>
      <c r="X53" s="369">
        <v>5.47</v>
      </c>
      <c r="Y53" s="10" t="str">
        <f t="shared" si="10"/>
        <v/>
      </c>
      <c r="Z53" s="288"/>
      <c r="AA53" s="267"/>
      <c r="AB53" s="7" t="str">
        <f t="shared" si="7"/>
        <v>-</v>
      </c>
      <c r="AC53" s="7" t="str">
        <f t="shared" si="8"/>
        <v>-</v>
      </c>
      <c r="AD53" s="371">
        <v>0.79</v>
      </c>
      <c r="AE53" s="371">
        <v>1.82</v>
      </c>
      <c r="AF53" s="10" t="str">
        <f t="shared" si="11"/>
        <v/>
      </c>
    </row>
    <row r="54" spans="1:32" ht="12.75" customHeight="1" x14ac:dyDescent="0.2">
      <c r="A54" s="458"/>
      <c r="B54" s="95" t="s">
        <v>28</v>
      </c>
      <c r="C54" s="288"/>
      <c r="D54" s="267"/>
      <c r="E54" s="267"/>
      <c r="F54" s="7" t="str">
        <f t="shared" si="0"/>
        <v>-</v>
      </c>
      <c r="G54" s="7" t="str">
        <f t="shared" si="20"/>
        <v>-</v>
      </c>
      <c r="H54" s="371">
        <v>5.62</v>
      </c>
      <c r="I54" s="371">
        <v>29.2</v>
      </c>
      <c r="J54" s="9" t="str">
        <f t="shared" si="22"/>
        <v/>
      </c>
      <c r="K54" s="288"/>
      <c r="L54" s="267"/>
      <c r="M54" s="267"/>
      <c r="N54" s="7" t="str">
        <f t="shared" si="3"/>
        <v>-</v>
      </c>
      <c r="O54" s="7" t="str">
        <f t="shared" si="21"/>
        <v>-</v>
      </c>
      <c r="P54" s="371">
        <v>0.93</v>
      </c>
      <c r="Q54" s="371">
        <v>7.72</v>
      </c>
      <c r="R54" s="10" t="str">
        <f t="shared" si="23"/>
        <v/>
      </c>
      <c r="S54" s="288"/>
      <c r="T54" s="267"/>
      <c r="U54" s="7" t="str">
        <f t="shared" si="9"/>
        <v>-</v>
      </c>
      <c r="V54" s="7" t="str">
        <f t="shared" si="6"/>
        <v>-</v>
      </c>
      <c r="W54" s="369">
        <v>1.04</v>
      </c>
      <c r="X54" s="369">
        <v>5.47</v>
      </c>
      <c r="Y54" s="10" t="str">
        <f t="shared" si="10"/>
        <v/>
      </c>
      <c r="Z54" s="288"/>
      <c r="AA54" s="267"/>
      <c r="AB54" s="7" t="str">
        <f t="shared" si="7"/>
        <v>-</v>
      </c>
      <c r="AC54" s="7" t="str">
        <f t="shared" si="8"/>
        <v>-</v>
      </c>
      <c r="AD54" s="371">
        <v>0.79</v>
      </c>
      <c r="AE54" s="371">
        <v>1.82</v>
      </c>
      <c r="AF54" s="10" t="str">
        <f t="shared" si="11"/>
        <v/>
      </c>
    </row>
    <row r="55" spans="1:32" ht="12.75" customHeight="1" x14ac:dyDescent="0.2">
      <c r="A55" s="458"/>
      <c r="B55" s="95" t="s">
        <v>29</v>
      </c>
      <c r="C55" s="288"/>
      <c r="D55" s="267"/>
      <c r="E55" s="267"/>
      <c r="F55" s="7" t="str">
        <f t="shared" si="0"/>
        <v>-</v>
      </c>
      <c r="G55" s="7" t="str">
        <f t="shared" si="20"/>
        <v>-</v>
      </c>
      <c r="H55" s="371">
        <v>5.62</v>
      </c>
      <c r="I55" s="371">
        <v>29.2</v>
      </c>
      <c r="J55" s="9" t="str">
        <f t="shared" si="22"/>
        <v/>
      </c>
      <c r="K55" s="288"/>
      <c r="L55" s="267"/>
      <c r="M55" s="267"/>
      <c r="N55" s="7" t="str">
        <f t="shared" si="3"/>
        <v>-</v>
      </c>
      <c r="O55" s="7" t="str">
        <f t="shared" si="21"/>
        <v>-</v>
      </c>
      <c r="P55" s="371">
        <v>0.93</v>
      </c>
      <c r="Q55" s="371">
        <v>7.72</v>
      </c>
      <c r="R55" s="10" t="str">
        <f t="shared" si="23"/>
        <v/>
      </c>
      <c r="S55" s="288"/>
      <c r="T55" s="267"/>
      <c r="U55" s="7" t="str">
        <f t="shared" si="9"/>
        <v>-</v>
      </c>
      <c r="V55" s="7" t="str">
        <f t="shared" si="6"/>
        <v>-</v>
      </c>
      <c r="W55" s="369">
        <v>1.04</v>
      </c>
      <c r="X55" s="369">
        <v>5.47</v>
      </c>
      <c r="Y55" s="10" t="str">
        <f t="shared" si="10"/>
        <v/>
      </c>
      <c r="Z55" s="288"/>
      <c r="AA55" s="267"/>
      <c r="AB55" s="7" t="str">
        <f t="shared" si="7"/>
        <v>-</v>
      </c>
      <c r="AC55" s="7" t="str">
        <f t="shared" si="8"/>
        <v>-</v>
      </c>
      <c r="AD55" s="371">
        <v>0.79</v>
      </c>
      <c r="AE55" s="371">
        <v>1.82</v>
      </c>
      <c r="AF55" s="10" t="str">
        <f t="shared" si="11"/>
        <v/>
      </c>
    </row>
    <row r="56" spans="1:32" ht="12.75" customHeight="1" x14ac:dyDescent="0.2">
      <c r="A56" s="458"/>
      <c r="B56" s="95" t="s">
        <v>30</v>
      </c>
      <c r="C56" s="288"/>
      <c r="D56" s="267"/>
      <c r="E56" s="267"/>
      <c r="F56" s="7" t="str">
        <f t="shared" si="0"/>
        <v>-</v>
      </c>
      <c r="G56" s="7" t="str">
        <f t="shared" si="20"/>
        <v>-</v>
      </c>
      <c r="H56" s="371">
        <v>5.62</v>
      </c>
      <c r="I56" s="371">
        <v>29.2</v>
      </c>
      <c r="J56" s="9" t="str">
        <f t="shared" si="22"/>
        <v/>
      </c>
      <c r="K56" s="288"/>
      <c r="L56" s="267"/>
      <c r="M56" s="267"/>
      <c r="N56" s="7" t="str">
        <f t="shared" si="3"/>
        <v>-</v>
      </c>
      <c r="O56" s="7" t="str">
        <f t="shared" si="21"/>
        <v>-</v>
      </c>
      <c r="P56" s="371">
        <v>0.93</v>
      </c>
      <c r="Q56" s="371">
        <v>7.72</v>
      </c>
      <c r="R56" s="10" t="str">
        <f t="shared" si="23"/>
        <v/>
      </c>
      <c r="S56" s="288"/>
      <c r="T56" s="267"/>
      <c r="U56" s="7" t="str">
        <f t="shared" si="9"/>
        <v>-</v>
      </c>
      <c r="V56" s="7" t="str">
        <f t="shared" si="6"/>
        <v>-</v>
      </c>
      <c r="W56" s="369">
        <v>1.04</v>
      </c>
      <c r="X56" s="369">
        <v>5.47</v>
      </c>
      <c r="Y56" s="10" t="str">
        <f t="shared" si="10"/>
        <v/>
      </c>
      <c r="Z56" s="288"/>
      <c r="AA56" s="267"/>
      <c r="AB56" s="7" t="str">
        <f t="shared" si="7"/>
        <v>-</v>
      </c>
      <c r="AC56" s="7" t="str">
        <f t="shared" si="8"/>
        <v>-</v>
      </c>
      <c r="AD56" s="371">
        <v>0.79</v>
      </c>
      <c r="AE56" s="371">
        <v>1.82</v>
      </c>
      <c r="AF56" s="10" t="str">
        <f t="shared" si="11"/>
        <v/>
      </c>
    </row>
    <row r="57" spans="1:32" ht="12.75" customHeight="1" x14ac:dyDescent="0.2">
      <c r="A57" s="458"/>
      <c r="B57" s="95" t="s">
        <v>31</v>
      </c>
      <c r="C57" s="288"/>
      <c r="D57" s="267"/>
      <c r="E57" s="267"/>
      <c r="F57" s="7" t="str">
        <f t="shared" si="0"/>
        <v>-</v>
      </c>
      <c r="G57" s="7" t="str">
        <f t="shared" si="20"/>
        <v>-</v>
      </c>
      <c r="H57" s="371">
        <v>5.62</v>
      </c>
      <c r="I57" s="371">
        <v>29.2</v>
      </c>
      <c r="J57" s="9" t="str">
        <f t="shared" si="22"/>
        <v/>
      </c>
      <c r="K57" s="288"/>
      <c r="L57" s="267"/>
      <c r="M57" s="267"/>
      <c r="N57" s="7" t="str">
        <f t="shared" si="3"/>
        <v>-</v>
      </c>
      <c r="O57" s="7" t="str">
        <f t="shared" si="21"/>
        <v>-</v>
      </c>
      <c r="P57" s="371">
        <v>0.93</v>
      </c>
      <c r="Q57" s="371">
        <v>7.72</v>
      </c>
      <c r="R57" s="10" t="str">
        <f t="shared" si="23"/>
        <v/>
      </c>
      <c r="S57" s="288"/>
      <c r="T57" s="267"/>
      <c r="U57" s="7" t="str">
        <f t="shared" si="9"/>
        <v>-</v>
      </c>
      <c r="V57" s="7" t="str">
        <f t="shared" si="6"/>
        <v>-</v>
      </c>
      <c r="W57" s="369">
        <v>1.04</v>
      </c>
      <c r="X57" s="369">
        <v>5.47</v>
      </c>
      <c r="Y57" s="10" t="str">
        <f t="shared" si="10"/>
        <v/>
      </c>
      <c r="Z57" s="288"/>
      <c r="AA57" s="267"/>
      <c r="AB57" s="7" t="str">
        <f t="shared" si="7"/>
        <v>-</v>
      </c>
      <c r="AC57" s="7" t="str">
        <f t="shared" si="8"/>
        <v>-</v>
      </c>
      <c r="AD57" s="371">
        <v>0.79</v>
      </c>
      <c r="AE57" s="371">
        <v>1.82</v>
      </c>
      <c r="AF57" s="10" t="str">
        <f t="shared" si="11"/>
        <v/>
      </c>
    </row>
    <row r="58" spans="1:32" ht="12.75" customHeight="1" thickBot="1" x14ac:dyDescent="0.25">
      <c r="A58" s="459"/>
      <c r="B58" s="101" t="s">
        <v>32</v>
      </c>
      <c r="C58" s="289"/>
      <c r="D58" s="269"/>
      <c r="E58" s="269"/>
      <c r="F58" s="43" t="str">
        <f t="shared" si="0"/>
        <v>-</v>
      </c>
      <c r="G58" s="43" t="str">
        <f>IF(ISERROR($E$86/$C$86*1000)=TRUE,"-",($E$86/$C$86*1000))</f>
        <v>-</v>
      </c>
      <c r="H58" s="371">
        <v>5.62</v>
      </c>
      <c r="I58" s="371">
        <v>29.2</v>
      </c>
      <c r="J58" s="125" t="str">
        <f>IF(C58=0,"",(((G58*0.001)+2.58*(SQRT(G58*0.001/C58))))*1000)</f>
        <v/>
      </c>
      <c r="K58" s="289"/>
      <c r="L58" s="269"/>
      <c r="M58" s="269"/>
      <c r="N58" s="43" t="str">
        <f t="shared" si="3"/>
        <v>-</v>
      </c>
      <c r="O58" s="43" t="str">
        <f>IF(ISERROR($M$86/$K$86*1000)=TRUE,"-",($M$86/$K$86*1000))</f>
        <v>-</v>
      </c>
      <c r="P58" s="371">
        <v>0.93</v>
      </c>
      <c r="Q58" s="371">
        <v>7.72</v>
      </c>
      <c r="R58" s="102" t="str">
        <f>IF(K58=0,"",(((O58*0.001)+2.58*(SQRT(O58*0.001/K58))))*1000)</f>
        <v/>
      </c>
      <c r="S58" s="289"/>
      <c r="T58" s="269"/>
      <c r="U58" s="43" t="str">
        <f t="shared" si="9"/>
        <v>-</v>
      </c>
      <c r="V58" s="43" t="str">
        <f t="shared" si="6"/>
        <v>-</v>
      </c>
      <c r="W58" s="370">
        <v>1.04</v>
      </c>
      <c r="X58" s="370">
        <v>5.47</v>
      </c>
      <c r="Y58" s="102" t="str">
        <f t="shared" si="10"/>
        <v/>
      </c>
      <c r="Z58" s="289"/>
      <c r="AA58" s="269"/>
      <c r="AB58" s="43" t="str">
        <f t="shared" si="7"/>
        <v>-</v>
      </c>
      <c r="AC58" s="43" t="str">
        <f t="shared" si="8"/>
        <v>-</v>
      </c>
      <c r="AD58" s="371">
        <v>0.79</v>
      </c>
      <c r="AE58" s="371">
        <v>1.82</v>
      </c>
      <c r="AF58" s="102" t="str">
        <f t="shared" si="11"/>
        <v/>
      </c>
    </row>
    <row r="59" spans="1:32" ht="13.5" customHeight="1" thickTop="1" thickBot="1" x14ac:dyDescent="0.3">
      <c r="A59" s="110"/>
      <c r="B59" s="111" t="s">
        <v>7</v>
      </c>
      <c r="C59" s="359">
        <f>SUM(C47:C58)</f>
        <v>0</v>
      </c>
      <c r="D59" s="360">
        <f>SUM(D47:D58)</f>
        <v>0</v>
      </c>
      <c r="E59" s="360">
        <f>SUM(E47:E58)</f>
        <v>0</v>
      </c>
      <c r="F59" s="112" t="str">
        <f t="shared" si="0"/>
        <v>-</v>
      </c>
      <c r="G59" s="112" t="str">
        <f t="shared" si="20"/>
        <v>-</v>
      </c>
      <c r="H59" s="371">
        <v>5.62</v>
      </c>
      <c r="I59" s="371">
        <v>29.2</v>
      </c>
      <c r="J59" s="120" t="str">
        <f>IF(C59=0,"",(((G59*0.001)+2.58*(SQRT(G59*0.001/C59))))*1000)</f>
        <v/>
      </c>
      <c r="K59" s="359">
        <f>SUM(K47:K58)</f>
        <v>0</v>
      </c>
      <c r="L59" s="360">
        <f>SUM(L47:L58)</f>
        <v>0</v>
      </c>
      <c r="M59" s="360">
        <f>SUM(M47:M58)</f>
        <v>0</v>
      </c>
      <c r="N59" s="112" t="str">
        <f t="shared" si="3"/>
        <v>-</v>
      </c>
      <c r="O59" s="112" t="str">
        <f>IF(ISERROR($M$86/$K$86*1000)=TRUE,"-",($M$86/$K$86*1000))</f>
        <v>-</v>
      </c>
      <c r="P59" s="371">
        <v>0.93</v>
      </c>
      <c r="Q59" s="371">
        <v>7.72</v>
      </c>
      <c r="R59" s="113" t="str">
        <f>IF(K59=0,"",(((O59*0.001)+2.58*(SQRT(O59*0.001/K59))))*1000)</f>
        <v/>
      </c>
      <c r="S59" s="359">
        <f>SUM(S47:S58)</f>
        <v>0</v>
      </c>
      <c r="T59" s="360">
        <f>SUM(T47:T58)</f>
        <v>0</v>
      </c>
      <c r="U59" s="112" t="str">
        <f t="shared" si="9"/>
        <v>-</v>
      </c>
      <c r="V59" s="112" t="str">
        <f t="shared" si="6"/>
        <v>-</v>
      </c>
      <c r="W59" s="373">
        <v>1.04</v>
      </c>
      <c r="X59" s="373">
        <v>0.92</v>
      </c>
      <c r="Y59" s="113" t="str">
        <f t="shared" si="10"/>
        <v/>
      </c>
      <c r="Z59" s="359">
        <f>SUM(Z47:Z58)</f>
        <v>0</v>
      </c>
      <c r="AA59" s="360">
        <f>SUM(AA47:AA58)</f>
        <v>0</v>
      </c>
      <c r="AB59" s="112" t="str">
        <f t="shared" si="7"/>
        <v>-</v>
      </c>
      <c r="AC59" s="112" t="str">
        <f t="shared" si="8"/>
        <v>-</v>
      </c>
      <c r="AD59" s="371">
        <v>0.79</v>
      </c>
      <c r="AE59" s="371">
        <v>1.82</v>
      </c>
      <c r="AF59" s="113" t="str">
        <f t="shared" si="11"/>
        <v/>
      </c>
    </row>
    <row r="60" spans="1:32" ht="13.5" customHeight="1" thickTop="1" x14ac:dyDescent="0.2">
      <c r="A60" s="457">
        <v>2009</v>
      </c>
      <c r="B60" s="107" t="s">
        <v>21</v>
      </c>
      <c r="C60" s="291"/>
      <c r="D60" s="273"/>
      <c r="E60" s="273"/>
      <c r="F60" s="13" t="str">
        <f t="shared" si="0"/>
        <v>-</v>
      </c>
      <c r="G60" s="13" t="str">
        <f>IF(ISERROR($E$86/$C$86*1000)=TRUE,"-",($E$86/$C$86*1000))</f>
        <v>-</v>
      </c>
      <c r="H60" s="371">
        <v>5.62</v>
      </c>
      <c r="I60" s="371">
        <v>29.2</v>
      </c>
      <c r="J60" s="30" t="str">
        <f>IF(C60=0,"",(((G60*0.001)+2.58*(SQRT(G60*0.001/C60))))*1000)</f>
        <v/>
      </c>
      <c r="K60" s="291"/>
      <c r="L60" s="273"/>
      <c r="M60" s="273"/>
      <c r="N60" s="13" t="str">
        <f t="shared" si="3"/>
        <v>-</v>
      </c>
      <c r="O60" s="13" t="str">
        <f>IF(ISERROR($M$86/$K$86*1000)=TRUE,"-",($M$86/$K$86*1000))</f>
        <v>-</v>
      </c>
      <c r="P60" s="371">
        <v>0.93</v>
      </c>
      <c r="Q60" s="371">
        <v>7.72</v>
      </c>
      <c r="R60" s="14" t="str">
        <f>IF(K60=0,"",(((O60*0.001)+2.58*(SQRT(O60*0.001/K60))))*1000)</f>
        <v/>
      </c>
      <c r="S60" s="291"/>
      <c r="T60" s="273"/>
      <c r="U60" s="13" t="str">
        <f>IF(ISERROR(T60/S60*100)=TRUE,"-",(T60/S60*100))</f>
        <v>-</v>
      </c>
      <c r="V60" s="13" t="str">
        <f t="shared" si="6"/>
        <v>-</v>
      </c>
      <c r="W60" s="368">
        <v>1.04</v>
      </c>
      <c r="X60" s="368">
        <v>5.47</v>
      </c>
      <c r="Y60" s="14" t="str">
        <f t="shared" si="10"/>
        <v/>
      </c>
      <c r="Z60" s="291"/>
      <c r="AA60" s="273"/>
      <c r="AB60" s="13" t="str">
        <f>IF(ISERROR(AA60/Z60*100)=TRUE,"-",(AA60/Z60*100))</f>
        <v>-</v>
      </c>
      <c r="AC60" s="13" t="str">
        <f t="shared" si="8"/>
        <v>-</v>
      </c>
      <c r="AD60" s="371">
        <v>0.79</v>
      </c>
      <c r="AE60" s="371">
        <v>1.82</v>
      </c>
      <c r="AF60" s="14" t="str">
        <f t="shared" si="11"/>
        <v/>
      </c>
    </row>
    <row r="61" spans="1:32" ht="13.5" customHeight="1" x14ac:dyDescent="0.2">
      <c r="A61" s="458"/>
      <c r="B61" s="95" t="s">
        <v>22</v>
      </c>
      <c r="C61" s="288"/>
      <c r="D61" s="267"/>
      <c r="E61" s="267"/>
      <c r="F61" s="7" t="str">
        <f t="shared" si="0"/>
        <v>-</v>
      </c>
      <c r="G61" s="7" t="str">
        <f t="shared" ref="G61:G85" si="24">IF(ISERROR($E$86/$C$86*1000)=TRUE,"-",($E$86/$C$86*1000))</f>
        <v>-</v>
      </c>
      <c r="H61" s="371">
        <v>5.62</v>
      </c>
      <c r="I61" s="371">
        <v>29.2</v>
      </c>
      <c r="J61" s="9" t="str">
        <f t="shared" ref="J61:J71" si="25">IF(C61=0,"",(((G61*0.001)+2.58*(SQRT(G61*0.001/C61))))*1000)</f>
        <v/>
      </c>
      <c r="K61" s="288"/>
      <c r="L61" s="267"/>
      <c r="M61" s="267"/>
      <c r="N61" s="7" t="str">
        <f t="shared" si="3"/>
        <v>-</v>
      </c>
      <c r="O61" s="7" t="str">
        <f t="shared" ref="O61:O85" si="26">IF(ISERROR($M$86/$K$86*1000)=TRUE,"-",($M$86/$K$86*1000))</f>
        <v>-</v>
      </c>
      <c r="P61" s="371">
        <v>0.93</v>
      </c>
      <c r="Q61" s="371">
        <v>7.72</v>
      </c>
      <c r="R61" s="10" t="str">
        <f t="shared" ref="R61:R72" si="27">IF(K61=0,"",(((O61*0.001)+2.58*(SQRT(O61*0.001/K61))))*1000)</f>
        <v/>
      </c>
      <c r="S61" s="288"/>
      <c r="T61" s="267"/>
      <c r="U61" s="7" t="str">
        <f t="shared" ref="U61:U69" si="28">IF(ISERROR(T61/S61*100)=TRUE,"-",(T61/S61*100))</f>
        <v>-</v>
      </c>
      <c r="V61" s="7" t="str">
        <f t="shared" si="6"/>
        <v>-</v>
      </c>
      <c r="W61" s="369">
        <v>1.04</v>
      </c>
      <c r="X61" s="369">
        <v>5.47</v>
      </c>
      <c r="Y61" s="10" t="str">
        <f t="shared" si="10"/>
        <v/>
      </c>
      <c r="Z61" s="288"/>
      <c r="AA61" s="267"/>
      <c r="AB61" s="7" t="str">
        <f t="shared" ref="AB61:AB71" si="29">IF(ISERROR(AA61/Z61*100)=TRUE,"-",(AA61/Z61*100))</f>
        <v>-</v>
      </c>
      <c r="AC61" s="7" t="str">
        <f t="shared" si="8"/>
        <v>-</v>
      </c>
      <c r="AD61" s="371">
        <v>0.79</v>
      </c>
      <c r="AE61" s="371">
        <v>1.82</v>
      </c>
      <c r="AF61" s="10" t="str">
        <f t="shared" si="11"/>
        <v/>
      </c>
    </row>
    <row r="62" spans="1:32" ht="12.75" customHeight="1" x14ac:dyDescent="0.2">
      <c r="A62" s="458"/>
      <c r="B62" s="95" t="s">
        <v>23</v>
      </c>
      <c r="C62" s="288"/>
      <c r="D62" s="267"/>
      <c r="E62" s="267"/>
      <c r="F62" s="7" t="str">
        <f t="shared" si="0"/>
        <v>-</v>
      </c>
      <c r="G62" s="7" t="str">
        <f t="shared" si="24"/>
        <v>-</v>
      </c>
      <c r="H62" s="371">
        <v>5.62</v>
      </c>
      <c r="I62" s="371">
        <v>29.2</v>
      </c>
      <c r="J62" s="9" t="str">
        <f t="shared" si="25"/>
        <v/>
      </c>
      <c r="K62" s="288"/>
      <c r="L62" s="267"/>
      <c r="M62" s="267"/>
      <c r="N62" s="7" t="str">
        <f t="shared" si="3"/>
        <v>-</v>
      </c>
      <c r="O62" s="7" t="str">
        <f t="shared" si="26"/>
        <v>-</v>
      </c>
      <c r="P62" s="371">
        <v>0.93</v>
      </c>
      <c r="Q62" s="371">
        <v>7.72</v>
      </c>
      <c r="R62" s="10" t="str">
        <f t="shared" si="27"/>
        <v/>
      </c>
      <c r="S62" s="288"/>
      <c r="T62" s="267"/>
      <c r="U62" s="7" t="str">
        <f t="shared" si="28"/>
        <v>-</v>
      </c>
      <c r="V62" s="7" t="str">
        <f t="shared" si="6"/>
        <v>-</v>
      </c>
      <c r="W62" s="369">
        <v>1.04</v>
      </c>
      <c r="X62" s="369">
        <v>5.47</v>
      </c>
      <c r="Y62" s="10" t="str">
        <f t="shared" si="10"/>
        <v/>
      </c>
      <c r="Z62" s="288"/>
      <c r="AA62" s="267"/>
      <c r="AB62" s="7" t="str">
        <f t="shared" si="29"/>
        <v>-</v>
      </c>
      <c r="AC62" s="7" t="str">
        <f t="shared" si="8"/>
        <v>-</v>
      </c>
      <c r="AD62" s="371">
        <v>0.79</v>
      </c>
      <c r="AE62" s="371">
        <v>1.82</v>
      </c>
      <c r="AF62" s="10" t="str">
        <f t="shared" si="11"/>
        <v/>
      </c>
    </row>
    <row r="63" spans="1:32" ht="12.75" customHeight="1" x14ac:dyDescent="0.2">
      <c r="A63" s="458"/>
      <c r="B63" s="95" t="s">
        <v>24</v>
      </c>
      <c r="C63" s="288"/>
      <c r="D63" s="267"/>
      <c r="E63" s="267"/>
      <c r="F63" s="7" t="str">
        <f t="shared" si="0"/>
        <v>-</v>
      </c>
      <c r="G63" s="7" t="str">
        <f t="shared" si="24"/>
        <v>-</v>
      </c>
      <c r="H63" s="371">
        <v>5.62</v>
      </c>
      <c r="I63" s="371">
        <v>29.2</v>
      </c>
      <c r="J63" s="9" t="str">
        <f t="shared" si="25"/>
        <v/>
      </c>
      <c r="K63" s="288"/>
      <c r="L63" s="267"/>
      <c r="M63" s="267"/>
      <c r="N63" s="7" t="str">
        <f t="shared" si="3"/>
        <v>-</v>
      </c>
      <c r="O63" s="7" t="str">
        <f t="shared" si="26"/>
        <v>-</v>
      </c>
      <c r="P63" s="371">
        <v>0.93</v>
      </c>
      <c r="Q63" s="371">
        <v>7.72</v>
      </c>
      <c r="R63" s="10" t="str">
        <f t="shared" si="27"/>
        <v/>
      </c>
      <c r="S63" s="288"/>
      <c r="T63" s="267"/>
      <c r="U63" s="7" t="str">
        <f t="shared" si="28"/>
        <v>-</v>
      </c>
      <c r="V63" s="7" t="str">
        <f t="shared" si="6"/>
        <v>-</v>
      </c>
      <c r="W63" s="369">
        <v>1.04</v>
      </c>
      <c r="X63" s="369">
        <v>5.47</v>
      </c>
      <c r="Y63" s="10" t="str">
        <f t="shared" si="10"/>
        <v/>
      </c>
      <c r="Z63" s="288"/>
      <c r="AA63" s="267"/>
      <c r="AB63" s="7" t="str">
        <f t="shared" si="29"/>
        <v>-</v>
      </c>
      <c r="AC63" s="7" t="str">
        <f t="shared" si="8"/>
        <v>-</v>
      </c>
      <c r="AD63" s="371">
        <v>0.79</v>
      </c>
      <c r="AE63" s="371">
        <v>1.82</v>
      </c>
      <c r="AF63" s="10" t="str">
        <f t="shared" si="11"/>
        <v/>
      </c>
    </row>
    <row r="64" spans="1:32" ht="12.75" customHeight="1" x14ac:dyDescent="0.2">
      <c r="A64" s="458"/>
      <c r="B64" s="95" t="s">
        <v>25</v>
      </c>
      <c r="C64" s="288"/>
      <c r="D64" s="267"/>
      <c r="E64" s="267"/>
      <c r="F64" s="7" t="str">
        <f t="shared" si="0"/>
        <v>-</v>
      </c>
      <c r="G64" s="7" t="str">
        <f t="shared" si="24"/>
        <v>-</v>
      </c>
      <c r="H64" s="371">
        <v>5.62</v>
      </c>
      <c r="I64" s="371">
        <v>29.2</v>
      </c>
      <c r="J64" s="9" t="str">
        <f t="shared" si="25"/>
        <v/>
      </c>
      <c r="K64" s="288"/>
      <c r="L64" s="267"/>
      <c r="M64" s="267"/>
      <c r="N64" s="7" t="str">
        <f t="shared" si="3"/>
        <v>-</v>
      </c>
      <c r="O64" s="7" t="str">
        <f t="shared" si="26"/>
        <v>-</v>
      </c>
      <c r="P64" s="371">
        <v>0.93</v>
      </c>
      <c r="Q64" s="371">
        <v>7.72</v>
      </c>
      <c r="R64" s="10" t="str">
        <f t="shared" si="27"/>
        <v/>
      </c>
      <c r="S64" s="288"/>
      <c r="T64" s="267"/>
      <c r="U64" s="7" t="str">
        <f t="shared" si="28"/>
        <v>-</v>
      </c>
      <c r="V64" s="7" t="str">
        <f t="shared" si="6"/>
        <v>-</v>
      </c>
      <c r="W64" s="369">
        <v>1.04</v>
      </c>
      <c r="X64" s="369">
        <v>5.47</v>
      </c>
      <c r="Y64" s="10" t="str">
        <f t="shared" si="10"/>
        <v/>
      </c>
      <c r="Z64" s="288"/>
      <c r="AA64" s="267"/>
      <c r="AB64" s="7" t="str">
        <f t="shared" si="29"/>
        <v>-</v>
      </c>
      <c r="AC64" s="7" t="str">
        <f t="shared" si="8"/>
        <v>-</v>
      </c>
      <c r="AD64" s="371">
        <v>0.79</v>
      </c>
      <c r="AE64" s="371">
        <v>1.82</v>
      </c>
      <c r="AF64" s="10" t="str">
        <f t="shared" si="11"/>
        <v/>
      </c>
    </row>
    <row r="65" spans="1:32" ht="12.75" customHeight="1" x14ac:dyDescent="0.2">
      <c r="A65" s="458"/>
      <c r="B65" s="95" t="s">
        <v>26</v>
      </c>
      <c r="C65" s="288"/>
      <c r="D65" s="267"/>
      <c r="E65" s="267"/>
      <c r="F65" s="7" t="str">
        <f t="shared" si="0"/>
        <v>-</v>
      </c>
      <c r="G65" s="7" t="str">
        <f t="shared" si="24"/>
        <v>-</v>
      </c>
      <c r="H65" s="371">
        <v>5.62</v>
      </c>
      <c r="I65" s="371">
        <v>29.2</v>
      </c>
      <c r="J65" s="9" t="str">
        <f t="shared" si="25"/>
        <v/>
      </c>
      <c r="K65" s="288"/>
      <c r="L65" s="267"/>
      <c r="M65" s="267"/>
      <c r="N65" s="7" t="str">
        <f t="shared" si="3"/>
        <v>-</v>
      </c>
      <c r="O65" s="7" t="str">
        <f t="shared" si="26"/>
        <v>-</v>
      </c>
      <c r="P65" s="371">
        <v>0.93</v>
      </c>
      <c r="Q65" s="371">
        <v>7.72</v>
      </c>
      <c r="R65" s="10" t="str">
        <f t="shared" si="27"/>
        <v/>
      </c>
      <c r="S65" s="288"/>
      <c r="T65" s="267"/>
      <c r="U65" s="7" t="str">
        <f t="shared" si="28"/>
        <v>-</v>
      </c>
      <c r="V65" s="7" t="str">
        <f t="shared" si="6"/>
        <v>-</v>
      </c>
      <c r="W65" s="369">
        <v>1.04</v>
      </c>
      <c r="X65" s="369">
        <v>5.47</v>
      </c>
      <c r="Y65" s="10" t="str">
        <f t="shared" si="10"/>
        <v/>
      </c>
      <c r="Z65" s="288"/>
      <c r="AA65" s="267"/>
      <c r="AB65" s="7" t="str">
        <f t="shared" si="29"/>
        <v>-</v>
      </c>
      <c r="AC65" s="7" t="str">
        <f t="shared" si="8"/>
        <v>-</v>
      </c>
      <c r="AD65" s="371">
        <v>0.79</v>
      </c>
      <c r="AE65" s="371">
        <v>1.82</v>
      </c>
      <c r="AF65" s="10" t="str">
        <f t="shared" si="11"/>
        <v/>
      </c>
    </row>
    <row r="66" spans="1:32" ht="12.75" customHeight="1" x14ac:dyDescent="0.2">
      <c r="A66" s="458"/>
      <c r="B66" s="95" t="s">
        <v>27</v>
      </c>
      <c r="C66" s="288"/>
      <c r="D66" s="267"/>
      <c r="E66" s="267"/>
      <c r="F66" s="7" t="str">
        <f t="shared" si="0"/>
        <v>-</v>
      </c>
      <c r="G66" s="7" t="str">
        <f t="shared" si="24"/>
        <v>-</v>
      </c>
      <c r="H66" s="371">
        <v>5.62</v>
      </c>
      <c r="I66" s="371">
        <v>29.2</v>
      </c>
      <c r="J66" s="9" t="str">
        <f t="shared" si="25"/>
        <v/>
      </c>
      <c r="K66" s="288"/>
      <c r="L66" s="267"/>
      <c r="M66" s="267"/>
      <c r="N66" s="7" t="str">
        <f t="shared" si="3"/>
        <v>-</v>
      </c>
      <c r="O66" s="7" t="str">
        <f t="shared" si="26"/>
        <v>-</v>
      </c>
      <c r="P66" s="371">
        <v>0.93</v>
      </c>
      <c r="Q66" s="371">
        <v>7.72</v>
      </c>
      <c r="R66" s="10" t="str">
        <f t="shared" si="27"/>
        <v/>
      </c>
      <c r="S66" s="288"/>
      <c r="T66" s="267"/>
      <c r="U66" s="7" t="str">
        <f t="shared" si="28"/>
        <v>-</v>
      </c>
      <c r="V66" s="7" t="str">
        <f t="shared" si="6"/>
        <v>-</v>
      </c>
      <c r="W66" s="369">
        <v>1.04</v>
      </c>
      <c r="X66" s="369">
        <v>5.47</v>
      </c>
      <c r="Y66" s="10" t="str">
        <f t="shared" si="10"/>
        <v/>
      </c>
      <c r="Z66" s="288"/>
      <c r="AA66" s="267"/>
      <c r="AB66" s="7" t="str">
        <f t="shared" si="29"/>
        <v>-</v>
      </c>
      <c r="AC66" s="7" t="str">
        <f t="shared" si="8"/>
        <v>-</v>
      </c>
      <c r="AD66" s="371">
        <v>0.79</v>
      </c>
      <c r="AE66" s="371">
        <v>1.82</v>
      </c>
      <c r="AF66" s="10" t="str">
        <f t="shared" si="11"/>
        <v/>
      </c>
    </row>
    <row r="67" spans="1:32" ht="12.75" customHeight="1" x14ac:dyDescent="0.2">
      <c r="A67" s="458"/>
      <c r="B67" s="95" t="s">
        <v>28</v>
      </c>
      <c r="C67" s="288"/>
      <c r="D67" s="267"/>
      <c r="E67" s="267"/>
      <c r="F67" s="7" t="str">
        <f t="shared" si="0"/>
        <v>-</v>
      </c>
      <c r="G67" s="7" t="str">
        <f t="shared" si="24"/>
        <v>-</v>
      </c>
      <c r="H67" s="371">
        <v>5.62</v>
      </c>
      <c r="I67" s="371">
        <v>29.2</v>
      </c>
      <c r="J67" s="9" t="str">
        <f t="shared" si="25"/>
        <v/>
      </c>
      <c r="K67" s="288"/>
      <c r="L67" s="267"/>
      <c r="M67" s="267"/>
      <c r="N67" s="7" t="str">
        <f t="shared" si="3"/>
        <v>-</v>
      </c>
      <c r="O67" s="7" t="str">
        <f t="shared" si="26"/>
        <v>-</v>
      </c>
      <c r="P67" s="371">
        <v>0.93</v>
      </c>
      <c r="Q67" s="371">
        <v>7.72</v>
      </c>
      <c r="R67" s="10" t="str">
        <f t="shared" si="27"/>
        <v/>
      </c>
      <c r="S67" s="288"/>
      <c r="T67" s="267"/>
      <c r="U67" s="7" t="str">
        <f t="shared" si="28"/>
        <v>-</v>
      </c>
      <c r="V67" s="7" t="str">
        <f t="shared" si="6"/>
        <v>-</v>
      </c>
      <c r="W67" s="369">
        <v>1.04</v>
      </c>
      <c r="X67" s="369">
        <v>5.47</v>
      </c>
      <c r="Y67" s="10" t="str">
        <f t="shared" si="10"/>
        <v/>
      </c>
      <c r="Z67" s="288"/>
      <c r="AA67" s="267"/>
      <c r="AB67" s="7" t="str">
        <f t="shared" si="29"/>
        <v>-</v>
      </c>
      <c r="AC67" s="7" t="str">
        <f t="shared" si="8"/>
        <v>-</v>
      </c>
      <c r="AD67" s="371">
        <v>0.79</v>
      </c>
      <c r="AE67" s="371">
        <v>1.82</v>
      </c>
      <c r="AF67" s="10" t="str">
        <f t="shared" si="11"/>
        <v/>
      </c>
    </row>
    <row r="68" spans="1:32" ht="12.75" customHeight="1" x14ac:dyDescent="0.2">
      <c r="A68" s="458"/>
      <c r="B68" s="95" t="s">
        <v>29</v>
      </c>
      <c r="C68" s="288"/>
      <c r="D68" s="267"/>
      <c r="E68" s="267"/>
      <c r="F68" s="7" t="str">
        <f t="shared" si="0"/>
        <v>-</v>
      </c>
      <c r="G68" s="7" t="str">
        <f t="shared" si="24"/>
        <v>-</v>
      </c>
      <c r="H68" s="371">
        <v>5.62</v>
      </c>
      <c r="I68" s="371">
        <v>29.2</v>
      </c>
      <c r="J68" s="9" t="str">
        <f t="shared" si="25"/>
        <v/>
      </c>
      <c r="K68" s="288"/>
      <c r="L68" s="267"/>
      <c r="M68" s="267"/>
      <c r="N68" s="7" t="str">
        <f t="shared" si="3"/>
        <v>-</v>
      </c>
      <c r="O68" s="7" t="str">
        <f t="shared" si="26"/>
        <v>-</v>
      </c>
      <c r="P68" s="371">
        <v>0.93</v>
      </c>
      <c r="Q68" s="371">
        <v>7.72</v>
      </c>
      <c r="R68" s="10" t="str">
        <f t="shared" si="27"/>
        <v/>
      </c>
      <c r="S68" s="288"/>
      <c r="T68" s="267"/>
      <c r="U68" s="7" t="str">
        <f t="shared" si="28"/>
        <v>-</v>
      </c>
      <c r="V68" s="7" t="str">
        <f t="shared" si="6"/>
        <v>-</v>
      </c>
      <c r="W68" s="369">
        <v>1.04</v>
      </c>
      <c r="X68" s="369">
        <v>5.47</v>
      </c>
      <c r="Y68" s="10" t="str">
        <f t="shared" si="10"/>
        <v/>
      </c>
      <c r="Z68" s="288"/>
      <c r="AA68" s="267"/>
      <c r="AB68" s="7" t="str">
        <f t="shared" si="29"/>
        <v>-</v>
      </c>
      <c r="AC68" s="7" t="str">
        <f t="shared" si="8"/>
        <v>-</v>
      </c>
      <c r="AD68" s="371">
        <v>0.79</v>
      </c>
      <c r="AE68" s="371">
        <v>1.82</v>
      </c>
      <c r="AF68" s="10" t="str">
        <f t="shared" si="11"/>
        <v/>
      </c>
    </row>
    <row r="69" spans="1:32" ht="12.75" customHeight="1" x14ac:dyDescent="0.2">
      <c r="A69" s="458"/>
      <c r="B69" s="95" t="s">
        <v>30</v>
      </c>
      <c r="C69" s="288"/>
      <c r="D69" s="267"/>
      <c r="E69" s="267"/>
      <c r="F69" s="7" t="str">
        <f t="shared" si="0"/>
        <v>-</v>
      </c>
      <c r="G69" s="7" t="str">
        <f t="shared" si="24"/>
        <v>-</v>
      </c>
      <c r="H69" s="371">
        <v>5.62</v>
      </c>
      <c r="I69" s="371">
        <v>29.2</v>
      </c>
      <c r="J69" s="9" t="str">
        <f t="shared" si="25"/>
        <v/>
      </c>
      <c r="K69" s="288"/>
      <c r="L69" s="267"/>
      <c r="M69" s="267"/>
      <c r="N69" s="7" t="str">
        <f t="shared" si="3"/>
        <v>-</v>
      </c>
      <c r="O69" s="7" t="str">
        <f t="shared" si="26"/>
        <v>-</v>
      </c>
      <c r="P69" s="371">
        <v>0.93</v>
      </c>
      <c r="Q69" s="371">
        <v>7.72</v>
      </c>
      <c r="R69" s="10" t="str">
        <f t="shared" si="27"/>
        <v/>
      </c>
      <c r="S69" s="288"/>
      <c r="T69" s="267"/>
      <c r="U69" s="7" t="str">
        <f t="shared" si="28"/>
        <v>-</v>
      </c>
      <c r="V69" s="7" t="str">
        <f t="shared" si="6"/>
        <v>-</v>
      </c>
      <c r="W69" s="369">
        <v>1.04</v>
      </c>
      <c r="X69" s="369">
        <v>5.47</v>
      </c>
      <c r="Y69" s="10" t="str">
        <f t="shared" si="10"/>
        <v/>
      </c>
      <c r="Z69" s="288"/>
      <c r="AA69" s="267"/>
      <c r="AB69" s="7" t="str">
        <f t="shared" si="29"/>
        <v>-</v>
      </c>
      <c r="AC69" s="7" t="str">
        <f t="shared" si="8"/>
        <v>-</v>
      </c>
      <c r="AD69" s="371">
        <v>0.79</v>
      </c>
      <c r="AE69" s="371">
        <v>1.82</v>
      </c>
      <c r="AF69" s="10" t="str">
        <f t="shared" si="11"/>
        <v/>
      </c>
    </row>
    <row r="70" spans="1:32" ht="12.75" customHeight="1" x14ac:dyDescent="0.2">
      <c r="A70" s="458"/>
      <c r="B70" s="95" t="s">
        <v>31</v>
      </c>
      <c r="C70" s="288"/>
      <c r="D70" s="267"/>
      <c r="E70" s="267"/>
      <c r="F70" s="7" t="str">
        <f t="shared" si="0"/>
        <v>-</v>
      </c>
      <c r="G70" s="7" t="str">
        <f t="shared" si="24"/>
        <v>-</v>
      </c>
      <c r="H70" s="371">
        <v>5.62</v>
      </c>
      <c r="I70" s="371">
        <v>29.2</v>
      </c>
      <c r="J70" s="9" t="str">
        <f t="shared" si="25"/>
        <v/>
      </c>
      <c r="K70" s="288"/>
      <c r="L70" s="267"/>
      <c r="M70" s="267"/>
      <c r="N70" s="7" t="str">
        <f t="shared" si="3"/>
        <v>-</v>
      </c>
      <c r="O70" s="7" t="str">
        <f t="shared" si="26"/>
        <v>-</v>
      </c>
      <c r="P70" s="371">
        <v>0.93</v>
      </c>
      <c r="Q70" s="371">
        <v>7.72</v>
      </c>
      <c r="R70" s="10" t="str">
        <f>IF(K70=0,"",(((O70*0.001)+2.58*(SQRT(O70*0.001/K70))))*1000)</f>
        <v/>
      </c>
      <c r="S70" s="288"/>
      <c r="T70" s="267"/>
      <c r="U70" s="7" t="str">
        <f t="shared" si="9"/>
        <v>-</v>
      </c>
      <c r="V70" s="7" t="str">
        <f t="shared" si="6"/>
        <v>-</v>
      </c>
      <c r="W70" s="369">
        <v>1.04</v>
      </c>
      <c r="X70" s="369">
        <v>5.47</v>
      </c>
      <c r="Y70" s="10" t="str">
        <f t="shared" si="10"/>
        <v/>
      </c>
      <c r="Z70" s="288"/>
      <c r="AA70" s="267"/>
      <c r="AB70" s="7" t="str">
        <f t="shared" si="29"/>
        <v>-</v>
      </c>
      <c r="AC70" s="7" t="str">
        <f t="shared" si="8"/>
        <v>-</v>
      </c>
      <c r="AD70" s="371">
        <v>0.79</v>
      </c>
      <c r="AE70" s="371">
        <v>1.82</v>
      </c>
      <c r="AF70" s="10" t="str">
        <f t="shared" si="11"/>
        <v/>
      </c>
    </row>
    <row r="71" spans="1:32" ht="12.75" customHeight="1" thickBot="1" x14ac:dyDescent="0.25">
      <c r="A71" s="459"/>
      <c r="B71" s="101" t="s">
        <v>32</v>
      </c>
      <c r="C71" s="289"/>
      <c r="D71" s="269"/>
      <c r="E71" s="269"/>
      <c r="F71" s="43" t="str">
        <f t="shared" si="0"/>
        <v>-</v>
      </c>
      <c r="G71" s="43" t="str">
        <f t="shared" si="24"/>
        <v>-</v>
      </c>
      <c r="H71" s="371">
        <v>5.62</v>
      </c>
      <c r="I71" s="371">
        <v>29.2</v>
      </c>
      <c r="J71" s="125" t="str">
        <f t="shared" si="25"/>
        <v/>
      </c>
      <c r="K71" s="289"/>
      <c r="L71" s="269"/>
      <c r="M71" s="269"/>
      <c r="N71" s="43" t="str">
        <f t="shared" si="3"/>
        <v>-</v>
      </c>
      <c r="O71" s="43" t="str">
        <f t="shared" si="26"/>
        <v>-</v>
      </c>
      <c r="P71" s="371">
        <v>0.93</v>
      </c>
      <c r="Q71" s="371">
        <v>7.72</v>
      </c>
      <c r="R71" s="102" t="str">
        <f t="shared" si="27"/>
        <v/>
      </c>
      <c r="S71" s="289"/>
      <c r="T71" s="269"/>
      <c r="U71" s="43" t="str">
        <f t="shared" si="9"/>
        <v>-</v>
      </c>
      <c r="V71" s="43" t="str">
        <f t="shared" si="6"/>
        <v>-</v>
      </c>
      <c r="W71" s="370">
        <v>1.04</v>
      </c>
      <c r="X71" s="370">
        <v>5.47</v>
      </c>
      <c r="Y71" s="102" t="str">
        <f t="shared" si="10"/>
        <v/>
      </c>
      <c r="Z71" s="289"/>
      <c r="AA71" s="269"/>
      <c r="AB71" s="43" t="str">
        <f t="shared" si="29"/>
        <v>-</v>
      </c>
      <c r="AC71" s="43" t="str">
        <f t="shared" si="8"/>
        <v>-</v>
      </c>
      <c r="AD71" s="371">
        <v>0.79</v>
      </c>
      <c r="AE71" s="371">
        <v>1.82</v>
      </c>
      <c r="AF71" s="102" t="str">
        <f t="shared" si="11"/>
        <v/>
      </c>
    </row>
    <row r="72" spans="1:32" ht="17.25" thickTop="1" thickBot="1" x14ac:dyDescent="0.3">
      <c r="A72" s="110"/>
      <c r="B72" s="111" t="s">
        <v>7</v>
      </c>
      <c r="C72" s="361">
        <f>SUM(C60:C71)</f>
        <v>0</v>
      </c>
      <c r="D72" s="361">
        <f>SUM(D60:D71)</f>
        <v>0</v>
      </c>
      <c r="E72" s="361">
        <f>SUM(E60:E71)</f>
        <v>0</v>
      </c>
      <c r="F72" s="112" t="str">
        <f>IF(C72=0,"-",(E72/C72*1000))</f>
        <v>-</v>
      </c>
      <c r="G72" s="112" t="str">
        <f t="shared" si="24"/>
        <v>-</v>
      </c>
      <c r="H72" s="371">
        <v>5.62</v>
      </c>
      <c r="I72" s="371">
        <v>29.2</v>
      </c>
      <c r="J72" s="120" t="str">
        <f>IF(C72=0,"",(((G72*0.001)+2.58*(SQRT(G72*0.001/C72))))*1000)</f>
        <v/>
      </c>
      <c r="K72" s="359">
        <f>SUM(K60:K71)</f>
        <v>0</v>
      </c>
      <c r="L72" s="360">
        <f>SUM(L60:L71)</f>
        <v>0</v>
      </c>
      <c r="M72" s="360">
        <f>SUM(M60:M71)</f>
        <v>0</v>
      </c>
      <c r="N72" s="112" t="str">
        <f>IF(K72=0,"-",(M72/K72*1000))</f>
        <v>-</v>
      </c>
      <c r="O72" s="112" t="str">
        <f t="shared" si="26"/>
        <v>-</v>
      </c>
      <c r="P72" s="371">
        <v>0.93</v>
      </c>
      <c r="Q72" s="371">
        <v>7.72</v>
      </c>
      <c r="R72" s="113" t="str">
        <f t="shared" si="27"/>
        <v/>
      </c>
      <c r="S72" s="359">
        <f>SUM(S60:S71)</f>
        <v>0</v>
      </c>
      <c r="T72" s="360">
        <f>SUM(T60:T71)</f>
        <v>0</v>
      </c>
      <c r="U72" s="112" t="str">
        <f t="shared" si="9"/>
        <v>-</v>
      </c>
      <c r="V72" s="112" t="str">
        <f>IF(ISERROR($T$86/$K$86*100)=TRUE,"-",($T$86/$K$86*100))</f>
        <v>-</v>
      </c>
      <c r="W72" s="373">
        <v>1.04</v>
      </c>
      <c r="X72" s="373">
        <v>0.92</v>
      </c>
      <c r="Y72" s="113" t="str">
        <f t="shared" si="10"/>
        <v/>
      </c>
      <c r="Z72" s="359">
        <f>SUM(Z60:Z71)</f>
        <v>0</v>
      </c>
      <c r="AA72" s="360">
        <f>SUM(AA60:AA71)</f>
        <v>0</v>
      </c>
      <c r="AB72" s="112" t="str">
        <f>IF(ISERROR(AA72/K72*100)=TRUE,"-",(AA72/K72*100))</f>
        <v>-</v>
      </c>
      <c r="AC72" s="112" t="str">
        <f>IF(ISERROR($AA$86/$K$86*100)=TRUE,"-",($AA$86/$K$86*100))</f>
        <v>-</v>
      </c>
      <c r="AD72" s="371">
        <v>0.79</v>
      </c>
      <c r="AE72" s="371">
        <v>1.82</v>
      </c>
      <c r="AF72" s="113" t="str">
        <f>IF(K72=0,"",(((AC72*0.01)+2.58*(SQRT(AC72*0.01/K72))))*100)</f>
        <v/>
      </c>
    </row>
    <row r="73" spans="1:32" ht="13.5" customHeight="1" thickTop="1" x14ac:dyDescent="0.2">
      <c r="A73" s="457">
        <v>2010</v>
      </c>
      <c r="B73" s="107" t="s">
        <v>21</v>
      </c>
      <c r="C73" s="291"/>
      <c r="D73" s="273"/>
      <c r="E73" s="273"/>
      <c r="F73" s="13" t="str">
        <f t="shared" ref="F73:F84" si="30">IF(C73=0,"-",(E73/C73*1000))</f>
        <v>-</v>
      </c>
      <c r="G73" s="13" t="str">
        <f>IF(ISERROR($E$86/$C$86*1000)=TRUE,"-",($E$86/$C$86*1000))</f>
        <v>-</v>
      </c>
      <c r="H73" s="371">
        <v>5.62</v>
      </c>
      <c r="I73" s="371">
        <v>29.2</v>
      </c>
      <c r="J73" s="30" t="str">
        <f>IF(C73=0,"",(((G73*0.001)+2.58*(SQRT(G73*0.001/C73))))*1000)</f>
        <v/>
      </c>
      <c r="K73" s="291"/>
      <c r="L73" s="273"/>
      <c r="M73" s="273"/>
      <c r="N73" s="13" t="str">
        <f t="shared" ref="N73:N84" si="31">IF(K73=0,"-",(M73/K73*1000))</f>
        <v>-</v>
      </c>
      <c r="O73" s="13" t="str">
        <f>IF(ISERROR($M$86/$K$86*1000)=TRUE,"-",($M$86/$K$86*1000))</f>
        <v>-</v>
      </c>
      <c r="P73" s="371">
        <v>0.93</v>
      </c>
      <c r="Q73" s="371">
        <v>7.72</v>
      </c>
      <c r="R73" s="14" t="str">
        <f>IF(K73=0,"",(((O73*0.001)+2.58*(SQRT(O73*0.001/K73))))*1000)</f>
        <v/>
      </c>
      <c r="S73" s="291"/>
      <c r="T73" s="273"/>
      <c r="U73" s="13" t="str">
        <f>IF(ISERROR(T73/S73*100)=TRUE,"-",(T73/S73*100))</f>
        <v>-</v>
      </c>
      <c r="V73" s="13" t="str">
        <f t="shared" si="6"/>
        <v>-</v>
      </c>
      <c r="W73" s="368">
        <v>1.04</v>
      </c>
      <c r="X73" s="368">
        <v>5.47</v>
      </c>
      <c r="Y73" s="14" t="str">
        <f t="shared" ref="Y73:Y85" si="32">IF(K73=0,"",(((V73*0.01)+2.58*(SQRT(V73*0.01/K73))))*100)</f>
        <v/>
      </c>
      <c r="Z73" s="291"/>
      <c r="AA73" s="273"/>
      <c r="AB73" s="13" t="str">
        <f>IF(ISERROR(AA73/Z73*100)=TRUE,"-",(AA73/Z73*100))</f>
        <v>-</v>
      </c>
      <c r="AC73" s="13" t="str">
        <f t="shared" si="8"/>
        <v>-</v>
      </c>
      <c r="AD73" s="371">
        <v>0.79</v>
      </c>
      <c r="AE73" s="371">
        <v>1.82</v>
      </c>
      <c r="AF73" s="14" t="str">
        <f t="shared" ref="AF73:AF84" si="33">IF(K73=0,"",(((AC73*0.01)+2.58*(SQRT(AC73*0.01/K73))))*100)</f>
        <v/>
      </c>
    </row>
    <row r="74" spans="1:32" x14ac:dyDescent="0.2">
      <c r="A74" s="458"/>
      <c r="B74" s="95" t="s">
        <v>22</v>
      </c>
      <c r="C74" s="288"/>
      <c r="D74" s="267"/>
      <c r="E74" s="267"/>
      <c r="F74" s="7" t="str">
        <f t="shared" si="30"/>
        <v>-</v>
      </c>
      <c r="G74" s="7" t="str">
        <f t="shared" si="24"/>
        <v>-</v>
      </c>
      <c r="H74" s="371">
        <v>5.62</v>
      </c>
      <c r="I74" s="371">
        <v>29.2</v>
      </c>
      <c r="J74" s="9" t="str">
        <f t="shared" ref="J74:J85" si="34">IF(C74=0,"",(((G74*0.001)+2.58*(SQRT(G74*0.001/C74))))*1000)</f>
        <v/>
      </c>
      <c r="K74" s="288"/>
      <c r="L74" s="267"/>
      <c r="M74" s="267"/>
      <c r="N74" s="7" t="str">
        <f t="shared" si="31"/>
        <v>-</v>
      </c>
      <c r="O74" s="7" t="str">
        <f t="shared" si="26"/>
        <v>-</v>
      </c>
      <c r="P74" s="371">
        <v>0.93</v>
      </c>
      <c r="Q74" s="371">
        <v>7.72</v>
      </c>
      <c r="R74" s="10" t="str">
        <f t="shared" ref="R74:R82" si="35">IF(K74=0,"",(((O74*0.001)+2.58*(SQRT(O74*0.001/K74))))*1000)</f>
        <v/>
      </c>
      <c r="S74" s="288"/>
      <c r="T74" s="267"/>
      <c r="U74" s="7" t="str">
        <f t="shared" ref="U74:U82" si="36">IF(ISERROR(T74/S74*100)=TRUE,"-",(T74/S74*100))</f>
        <v>-</v>
      </c>
      <c r="V74" s="7" t="str">
        <f t="shared" ref="V74:V84" si="37">IF(ISERROR($T$86/$K$86*100)=TRUE,"-",($T$86/$K$86*100))</f>
        <v>-</v>
      </c>
      <c r="W74" s="369">
        <v>1.04</v>
      </c>
      <c r="X74" s="369">
        <v>5.47</v>
      </c>
      <c r="Y74" s="10" t="str">
        <f t="shared" si="32"/>
        <v/>
      </c>
      <c r="Z74" s="288"/>
      <c r="AA74" s="267"/>
      <c r="AB74" s="7" t="str">
        <f t="shared" ref="AB74:AB84" si="38">IF(ISERROR(AA74/Z74*100)=TRUE,"-",(AA74/Z74*100))</f>
        <v>-</v>
      </c>
      <c r="AC74" s="7" t="str">
        <f t="shared" ref="AC74:AC84" si="39">IF(ISERROR($AA$86/$K$86*100)=TRUE,"-",($AA$86/$K$86*100))</f>
        <v>-</v>
      </c>
      <c r="AD74" s="371">
        <v>0.79</v>
      </c>
      <c r="AE74" s="371">
        <v>1.82</v>
      </c>
      <c r="AF74" s="10" t="str">
        <f t="shared" si="33"/>
        <v/>
      </c>
    </row>
    <row r="75" spans="1:32" x14ac:dyDescent="0.2">
      <c r="A75" s="458"/>
      <c r="B75" s="95" t="s">
        <v>23</v>
      </c>
      <c r="C75" s="288"/>
      <c r="D75" s="267"/>
      <c r="E75" s="267"/>
      <c r="F75" s="7" t="str">
        <f t="shared" si="30"/>
        <v>-</v>
      </c>
      <c r="G75" s="7" t="str">
        <f t="shared" si="24"/>
        <v>-</v>
      </c>
      <c r="H75" s="371">
        <v>5.62</v>
      </c>
      <c r="I75" s="371">
        <v>29.2</v>
      </c>
      <c r="J75" s="9" t="str">
        <f t="shared" si="34"/>
        <v/>
      </c>
      <c r="K75" s="288"/>
      <c r="L75" s="267"/>
      <c r="M75" s="267"/>
      <c r="N75" s="7" t="str">
        <f t="shared" si="31"/>
        <v>-</v>
      </c>
      <c r="O75" s="7" t="str">
        <f t="shared" si="26"/>
        <v>-</v>
      </c>
      <c r="P75" s="371">
        <v>0.93</v>
      </c>
      <c r="Q75" s="371">
        <v>7.72</v>
      </c>
      <c r="R75" s="10" t="str">
        <f t="shared" si="35"/>
        <v/>
      </c>
      <c r="S75" s="288"/>
      <c r="T75" s="267"/>
      <c r="U75" s="7" t="str">
        <f t="shared" si="36"/>
        <v>-</v>
      </c>
      <c r="V75" s="7" t="str">
        <f t="shared" si="37"/>
        <v>-</v>
      </c>
      <c r="W75" s="369">
        <v>1.04</v>
      </c>
      <c r="X75" s="369">
        <v>5.47</v>
      </c>
      <c r="Y75" s="10" t="str">
        <f t="shared" si="32"/>
        <v/>
      </c>
      <c r="Z75" s="288"/>
      <c r="AA75" s="267"/>
      <c r="AB75" s="7" t="str">
        <f t="shared" si="38"/>
        <v>-</v>
      </c>
      <c r="AC75" s="7" t="str">
        <f t="shared" si="39"/>
        <v>-</v>
      </c>
      <c r="AD75" s="371">
        <v>0.79</v>
      </c>
      <c r="AE75" s="371">
        <v>1.82</v>
      </c>
      <c r="AF75" s="10" t="str">
        <f t="shared" si="33"/>
        <v/>
      </c>
    </row>
    <row r="76" spans="1:32" x14ac:dyDescent="0.2">
      <c r="A76" s="458"/>
      <c r="B76" s="95" t="s">
        <v>24</v>
      </c>
      <c r="C76" s="288"/>
      <c r="D76" s="267"/>
      <c r="E76" s="267"/>
      <c r="F76" s="7" t="str">
        <f t="shared" si="30"/>
        <v>-</v>
      </c>
      <c r="G76" s="7" t="str">
        <f t="shared" si="24"/>
        <v>-</v>
      </c>
      <c r="H76" s="371">
        <v>5.62</v>
      </c>
      <c r="I76" s="371">
        <v>29.2</v>
      </c>
      <c r="J76" s="9" t="str">
        <f t="shared" si="34"/>
        <v/>
      </c>
      <c r="K76" s="288"/>
      <c r="L76" s="267"/>
      <c r="M76" s="267"/>
      <c r="N76" s="7" t="str">
        <f t="shared" si="31"/>
        <v>-</v>
      </c>
      <c r="O76" s="7" t="str">
        <f t="shared" si="26"/>
        <v>-</v>
      </c>
      <c r="P76" s="371">
        <v>0.93</v>
      </c>
      <c r="Q76" s="371">
        <v>7.72</v>
      </c>
      <c r="R76" s="10" t="str">
        <f t="shared" si="35"/>
        <v/>
      </c>
      <c r="S76" s="288"/>
      <c r="T76" s="267"/>
      <c r="U76" s="7" t="str">
        <f t="shared" si="36"/>
        <v>-</v>
      </c>
      <c r="V76" s="7" t="str">
        <f t="shared" si="37"/>
        <v>-</v>
      </c>
      <c r="W76" s="369">
        <v>1.04</v>
      </c>
      <c r="X76" s="369">
        <v>5.47</v>
      </c>
      <c r="Y76" s="10" t="str">
        <f t="shared" si="32"/>
        <v/>
      </c>
      <c r="Z76" s="288"/>
      <c r="AA76" s="267"/>
      <c r="AB76" s="7" t="str">
        <f t="shared" si="38"/>
        <v>-</v>
      </c>
      <c r="AC76" s="7" t="str">
        <f t="shared" si="39"/>
        <v>-</v>
      </c>
      <c r="AD76" s="371">
        <v>0.79</v>
      </c>
      <c r="AE76" s="371">
        <v>1.82</v>
      </c>
      <c r="AF76" s="10" t="str">
        <f t="shared" si="33"/>
        <v/>
      </c>
    </row>
    <row r="77" spans="1:32" x14ac:dyDescent="0.2">
      <c r="A77" s="458"/>
      <c r="B77" s="95" t="s">
        <v>25</v>
      </c>
      <c r="C77" s="288"/>
      <c r="D77" s="267"/>
      <c r="E77" s="267"/>
      <c r="F77" s="7" t="str">
        <f t="shared" si="30"/>
        <v>-</v>
      </c>
      <c r="G77" s="7" t="str">
        <f t="shared" si="24"/>
        <v>-</v>
      </c>
      <c r="H77" s="371">
        <v>5.62</v>
      </c>
      <c r="I77" s="371">
        <v>29.2</v>
      </c>
      <c r="J77" s="9" t="str">
        <f t="shared" si="34"/>
        <v/>
      </c>
      <c r="K77" s="288"/>
      <c r="L77" s="267"/>
      <c r="M77" s="267"/>
      <c r="N77" s="7" t="str">
        <f t="shared" si="31"/>
        <v>-</v>
      </c>
      <c r="O77" s="7" t="str">
        <f t="shared" si="26"/>
        <v>-</v>
      </c>
      <c r="P77" s="371">
        <v>0.93</v>
      </c>
      <c r="Q77" s="371">
        <v>7.72</v>
      </c>
      <c r="R77" s="10" t="str">
        <f t="shared" si="35"/>
        <v/>
      </c>
      <c r="S77" s="288"/>
      <c r="T77" s="267"/>
      <c r="U77" s="7" t="str">
        <f t="shared" si="36"/>
        <v>-</v>
      </c>
      <c r="V77" s="7" t="str">
        <f t="shared" si="37"/>
        <v>-</v>
      </c>
      <c r="W77" s="369">
        <v>1.04</v>
      </c>
      <c r="X77" s="369">
        <v>5.47</v>
      </c>
      <c r="Y77" s="10" t="str">
        <f t="shared" si="32"/>
        <v/>
      </c>
      <c r="Z77" s="288"/>
      <c r="AA77" s="267"/>
      <c r="AB77" s="7" t="str">
        <f t="shared" si="38"/>
        <v>-</v>
      </c>
      <c r="AC77" s="7" t="str">
        <f t="shared" si="39"/>
        <v>-</v>
      </c>
      <c r="AD77" s="371">
        <v>0.79</v>
      </c>
      <c r="AE77" s="371">
        <v>1.82</v>
      </c>
      <c r="AF77" s="10" t="str">
        <f t="shared" si="33"/>
        <v/>
      </c>
    </row>
    <row r="78" spans="1:32" x14ac:dyDescent="0.2">
      <c r="A78" s="458"/>
      <c r="B78" s="95" t="s">
        <v>26</v>
      </c>
      <c r="C78" s="288"/>
      <c r="D78" s="267"/>
      <c r="E78" s="267"/>
      <c r="F78" s="7" t="str">
        <f t="shared" si="30"/>
        <v>-</v>
      </c>
      <c r="G78" s="7" t="str">
        <f t="shared" si="24"/>
        <v>-</v>
      </c>
      <c r="H78" s="371">
        <v>5.62</v>
      </c>
      <c r="I78" s="371">
        <v>29.2</v>
      </c>
      <c r="J78" s="9" t="str">
        <f t="shared" si="34"/>
        <v/>
      </c>
      <c r="K78" s="288"/>
      <c r="L78" s="267"/>
      <c r="M78" s="267"/>
      <c r="N78" s="7" t="str">
        <f t="shared" si="31"/>
        <v>-</v>
      </c>
      <c r="O78" s="7" t="str">
        <f t="shared" si="26"/>
        <v>-</v>
      </c>
      <c r="P78" s="371">
        <v>0.93</v>
      </c>
      <c r="Q78" s="371">
        <v>7.72</v>
      </c>
      <c r="R78" s="10" t="str">
        <f t="shared" si="35"/>
        <v/>
      </c>
      <c r="S78" s="288"/>
      <c r="T78" s="267"/>
      <c r="U78" s="7" t="str">
        <f t="shared" si="36"/>
        <v>-</v>
      </c>
      <c r="V78" s="7" t="str">
        <f t="shared" si="37"/>
        <v>-</v>
      </c>
      <c r="W78" s="369">
        <v>1.04</v>
      </c>
      <c r="X78" s="369">
        <v>5.47</v>
      </c>
      <c r="Y78" s="10" t="str">
        <f t="shared" si="32"/>
        <v/>
      </c>
      <c r="Z78" s="288"/>
      <c r="AA78" s="267"/>
      <c r="AB78" s="7" t="str">
        <f t="shared" si="38"/>
        <v>-</v>
      </c>
      <c r="AC78" s="7" t="str">
        <f t="shared" si="39"/>
        <v>-</v>
      </c>
      <c r="AD78" s="371">
        <v>0.79</v>
      </c>
      <c r="AE78" s="371">
        <v>1.82</v>
      </c>
      <c r="AF78" s="10" t="str">
        <f t="shared" si="33"/>
        <v/>
      </c>
    </row>
    <row r="79" spans="1:32" x14ac:dyDescent="0.2">
      <c r="A79" s="458"/>
      <c r="B79" s="95" t="s">
        <v>27</v>
      </c>
      <c r="C79" s="288"/>
      <c r="D79" s="267"/>
      <c r="E79" s="267"/>
      <c r="F79" s="7" t="str">
        <f t="shared" si="30"/>
        <v>-</v>
      </c>
      <c r="G79" s="7" t="str">
        <f t="shared" si="24"/>
        <v>-</v>
      </c>
      <c r="H79" s="371">
        <v>5.62</v>
      </c>
      <c r="I79" s="371">
        <v>29.2</v>
      </c>
      <c r="J79" s="9" t="str">
        <f t="shared" si="34"/>
        <v/>
      </c>
      <c r="K79" s="288"/>
      <c r="L79" s="267"/>
      <c r="M79" s="267"/>
      <c r="N79" s="7" t="str">
        <f t="shared" si="31"/>
        <v>-</v>
      </c>
      <c r="O79" s="7" t="str">
        <f t="shared" si="26"/>
        <v>-</v>
      </c>
      <c r="P79" s="371">
        <v>0.93</v>
      </c>
      <c r="Q79" s="371">
        <v>7.72</v>
      </c>
      <c r="R79" s="10" t="str">
        <f t="shared" si="35"/>
        <v/>
      </c>
      <c r="S79" s="288"/>
      <c r="T79" s="267"/>
      <c r="U79" s="7" t="str">
        <f t="shared" si="36"/>
        <v>-</v>
      </c>
      <c r="V79" s="7" t="str">
        <f t="shared" si="37"/>
        <v>-</v>
      </c>
      <c r="W79" s="369">
        <v>1.04</v>
      </c>
      <c r="X79" s="369">
        <v>5.47</v>
      </c>
      <c r="Y79" s="10" t="str">
        <f t="shared" si="32"/>
        <v/>
      </c>
      <c r="Z79" s="288"/>
      <c r="AA79" s="267"/>
      <c r="AB79" s="7" t="str">
        <f t="shared" si="38"/>
        <v>-</v>
      </c>
      <c r="AC79" s="7" t="str">
        <f t="shared" si="39"/>
        <v>-</v>
      </c>
      <c r="AD79" s="371">
        <v>0.79</v>
      </c>
      <c r="AE79" s="371">
        <v>1.82</v>
      </c>
      <c r="AF79" s="10" t="str">
        <f t="shared" si="33"/>
        <v/>
      </c>
    </row>
    <row r="80" spans="1:32" x14ac:dyDescent="0.2">
      <c r="A80" s="458"/>
      <c r="B80" s="95" t="s">
        <v>28</v>
      </c>
      <c r="C80" s="288"/>
      <c r="D80" s="267"/>
      <c r="E80" s="267"/>
      <c r="F80" s="7" t="str">
        <f t="shared" si="30"/>
        <v>-</v>
      </c>
      <c r="G80" s="7" t="str">
        <f t="shared" si="24"/>
        <v>-</v>
      </c>
      <c r="H80" s="371">
        <v>5.62</v>
      </c>
      <c r="I80" s="371">
        <v>29.2</v>
      </c>
      <c r="J80" s="9" t="str">
        <f t="shared" si="34"/>
        <v/>
      </c>
      <c r="K80" s="288"/>
      <c r="L80" s="267"/>
      <c r="M80" s="267"/>
      <c r="N80" s="7" t="str">
        <f t="shared" si="31"/>
        <v>-</v>
      </c>
      <c r="O80" s="7" t="str">
        <f t="shared" si="26"/>
        <v>-</v>
      </c>
      <c r="P80" s="371">
        <v>0.93</v>
      </c>
      <c r="Q80" s="371">
        <v>7.72</v>
      </c>
      <c r="R80" s="10" t="str">
        <f t="shared" si="35"/>
        <v/>
      </c>
      <c r="S80" s="288"/>
      <c r="T80" s="267"/>
      <c r="U80" s="7" t="str">
        <f t="shared" si="36"/>
        <v>-</v>
      </c>
      <c r="V80" s="7" t="str">
        <f t="shared" si="37"/>
        <v>-</v>
      </c>
      <c r="W80" s="369">
        <v>1.04</v>
      </c>
      <c r="X80" s="369">
        <v>5.47</v>
      </c>
      <c r="Y80" s="10" t="str">
        <f t="shared" si="32"/>
        <v/>
      </c>
      <c r="Z80" s="288"/>
      <c r="AA80" s="267"/>
      <c r="AB80" s="7" t="str">
        <f t="shared" si="38"/>
        <v>-</v>
      </c>
      <c r="AC80" s="7" t="str">
        <f t="shared" si="39"/>
        <v>-</v>
      </c>
      <c r="AD80" s="371">
        <v>0.79</v>
      </c>
      <c r="AE80" s="371">
        <v>1.82</v>
      </c>
      <c r="AF80" s="10" t="str">
        <f t="shared" si="33"/>
        <v/>
      </c>
    </row>
    <row r="81" spans="1:32" x14ac:dyDescent="0.2">
      <c r="A81" s="458"/>
      <c r="B81" s="95" t="s">
        <v>29</v>
      </c>
      <c r="C81" s="288"/>
      <c r="D81" s="267"/>
      <c r="E81" s="267"/>
      <c r="F81" s="7" t="str">
        <f t="shared" si="30"/>
        <v>-</v>
      </c>
      <c r="G81" s="7" t="str">
        <f t="shared" si="24"/>
        <v>-</v>
      </c>
      <c r="H81" s="371">
        <v>5.62</v>
      </c>
      <c r="I81" s="371">
        <v>29.2</v>
      </c>
      <c r="J81" s="9" t="str">
        <f t="shared" si="34"/>
        <v/>
      </c>
      <c r="K81" s="288"/>
      <c r="L81" s="267"/>
      <c r="M81" s="267"/>
      <c r="N81" s="7" t="str">
        <f t="shared" si="31"/>
        <v>-</v>
      </c>
      <c r="O81" s="7" t="str">
        <f t="shared" si="26"/>
        <v>-</v>
      </c>
      <c r="P81" s="371">
        <v>0.93</v>
      </c>
      <c r="Q81" s="371">
        <v>7.72</v>
      </c>
      <c r="R81" s="10" t="str">
        <f t="shared" si="35"/>
        <v/>
      </c>
      <c r="S81" s="288"/>
      <c r="T81" s="267"/>
      <c r="U81" s="7" t="str">
        <f t="shared" si="36"/>
        <v>-</v>
      </c>
      <c r="V81" s="7" t="str">
        <f t="shared" si="37"/>
        <v>-</v>
      </c>
      <c r="W81" s="369">
        <v>1.04</v>
      </c>
      <c r="X81" s="369">
        <v>5.47</v>
      </c>
      <c r="Y81" s="10" t="str">
        <f t="shared" si="32"/>
        <v/>
      </c>
      <c r="Z81" s="288"/>
      <c r="AA81" s="267"/>
      <c r="AB81" s="7" t="str">
        <f t="shared" si="38"/>
        <v>-</v>
      </c>
      <c r="AC81" s="7" t="str">
        <f t="shared" si="39"/>
        <v>-</v>
      </c>
      <c r="AD81" s="371">
        <v>0.79</v>
      </c>
      <c r="AE81" s="371">
        <v>1.82</v>
      </c>
      <c r="AF81" s="10" t="str">
        <f t="shared" si="33"/>
        <v/>
      </c>
    </row>
    <row r="82" spans="1:32" x14ac:dyDescent="0.2">
      <c r="A82" s="458"/>
      <c r="B82" s="95" t="s">
        <v>30</v>
      </c>
      <c r="C82" s="288"/>
      <c r="D82" s="267"/>
      <c r="E82" s="267"/>
      <c r="F82" s="7" t="str">
        <f t="shared" si="30"/>
        <v>-</v>
      </c>
      <c r="G82" s="7" t="str">
        <f t="shared" si="24"/>
        <v>-</v>
      </c>
      <c r="H82" s="371">
        <v>5.62</v>
      </c>
      <c r="I82" s="371">
        <v>29.2</v>
      </c>
      <c r="J82" s="9" t="str">
        <f t="shared" si="34"/>
        <v/>
      </c>
      <c r="K82" s="288"/>
      <c r="L82" s="267"/>
      <c r="M82" s="267"/>
      <c r="N82" s="7" t="str">
        <f t="shared" si="31"/>
        <v>-</v>
      </c>
      <c r="O82" s="7" t="str">
        <f t="shared" si="26"/>
        <v>-</v>
      </c>
      <c r="P82" s="371">
        <v>0.93</v>
      </c>
      <c r="Q82" s="371">
        <v>7.72</v>
      </c>
      <c r="R82" s="10" t="str">
        <f t="shared" si="35"/>
        <v/>
      </c>
      <c r="S82" s="288"/>
      <c r="T82" s="267"/>
      <c r="U82" s="7" t="str">
        <f t="shared" si="36"/>
        <v>-</v>
      </c>
      <c r="V82" s="7" t="str">
        <f t="shared" si="37"/>
        <v>-</v>
      </c>
      <c r="W82" s="369">
        <v>1.04</v>
      </c>
      <c r="X82" s="369">
        <v>5.47</v>
      </c>
      <c r="Y82" s="10" t="str">
        <f t="shared" si="32"/>
        <v/>
      </c>
      <c r="Z82" s="288"/>
      <c r="AA82" s="267"/>
      <c r="AB82" s="7" t="str">
        <f t="shared" si="38"/>
        <v>-</v>
      </c>
      <c r="AC82" s="7" t="str">
        <f t="shared" si="39"/>
        <v>-</v>
      </c>
      <c r="AD82" s="371">
        <v>0.79</v>
      </c>
      <c r="AE82" s="371">
        <v>1.82</v>
      </c>
      <c r="AF82" s="10" t="str">
        <f t="shared" si="33"/>
        <v/>
      </c>
    </row>
    <row r="83" spans="1:32" x14ac:dyDescent="0.2">
      <c r="A83" s="458"/>
      <c r="B83" s="95" t="s">
        <v>31</v>
      </c>
      <c r="C83" s="288"/>
      <c r="D83" s="267"/>
      <c r="E83" s="267"/>
      <c r="F83" s="7" t="str">
        <f t="shared" si="30"/>
        <v>-</v>
      </c>
      <c r="G83" s="7" t="str">
        <f t="shared" si="24"/>
        <v>-</v>
      </c>
      <c r="H83" s="371">
        <v>5.62</v>
      </c>
      <c r="I83" s="371">
        <v>29.2</v>
      </c>
      <c r="J83" s="9" t="str">
        <f t="shared" si="34"/>
        <v/>
      </c>
      <c r="K83" s="288"/>
      <c r="L83" s="267"/>
      <c r="M83" s="267"/>
      <c r="N83" s="7" t="str">
        <f t="shared" si="31"/>
        <v>-</v>
      </c>
      <c r="O83" s="7" t="str">
        <f t="shared" si="26"/>
        <v>-</v>
      </c>
      <c r="P83" s="371">
        <v>0.93</v>
      </c>
      <c r="Q83" s="371">
        <v>7.72</v>
      </c>
      <c r="R83" s="10" t="str">
        <f>IF(K83=0,"",(((O83*0.001)+2.58*(SQRT(O83*0.001/K83))))*1000)</f>
        <v/>
      </c>
      <c r="S83" s="288"/>
      <c r="T83" s="267"/>
      <c r="U83" s="7" t="str">
        <f>IF(ISERROR(T83/K83*100)=TRUE,"-",(T83/K83*100))</f>
        <v>-</v>
      </c>
      <c r="V83" s="7" t="str">
        <f t="shared" si="37"/>
        <v>-</v>
      </c>
      <c r="W83" s="369">
        <v>1.04</v>
      </c>
      <c r="X83" s="369">
        <v>5.47</v>
      </c>
      <c r="Y83" s="10" t="str">
        <f t="shared" si="32"/>
        <v/>
      </c>
      <c r="Z83" s="288"/>
      <c r="AA83" s="267"/>
      <c r="AB83" s="7" t="str">
        <f t="shared" si="38"/>
        <v>-</v>
      </c>
      <c r="AC83" s="7" t="str">
        <f t="shared" si="39"/>
        <v>-</v>
      </c>
      <c r="AD83" s="371">
        <v>0.79</v>
      </c>
      <c r="AE83" s="371">
        <v>1.82</v>
      </c>
      <c r="AF83" s="10" t="str">
        <f t="shared" si="33"/>
        <v/>
      </c>
    </row>
    <row r="84" spans="1:32" ht="13.5" thickBot="1" x14ac:dyDescent="0.25">
      <c r="A84" s="459"/>
      <c r="B84" s="101" t="s">
        <v>32</v>
      </c>
      <c r="C84" s="289"/>
      <c r="D84" s="269"/>
      <c r="E84" s="269"/>
      <c r="F84" s="43" t="str">
        <f t="shared" si="30"/>
        <v>-</v>
      </c>
      <c r="G84" s="43" t="str">
        <f t="shared" si="24"/>
        <v>-</v>
      </c>
      <c r="H84" s="371">
        <v>5.62</v>
      </c>
      <c r="I84" s="371">
        <v>29.2</v>
      </c>
      <c r="J84" s="125" t="str">
        <f t="shared" si="34"/>
        <v/>
      </c>
      <c r="K84" s="289"/>
      <c r="L84" s="269"/>
      <c r="M84" s="269"/>
      <c r="N84" s="43" t="str">
        <f t="shared" si="31"/>
        <v>-</v>
      </c>
      <c r="O84" s="43" t="str">
        <f t="shared" si="26"/>
        <v>-</v>
      </c>
      <c r="P84" s="371">
        <v>0.93</v>
      </c>
      <c r="Q84" s="371">
        <v>7.72</v>
      </c>
      <c r="R84" s="102" t="str">
        <f>IF(K84=0,"",(((O84*0.001)+2.58*(SQRT(O84*0.001/K84))))*1000)</f>
        <v/>
      </c>
      <c r="S84" s="289"/>
      <c r="T84" s="269"/>
      <c r="U84" s="43" t="str">
        <f>IF(ISERROR(T84/K84*100)=TRUE,"-",(T84/K84*100))</f>
        <v>-</v>
      </c>
      <c r="V84" s="43" t="str">
        <f t="shared" si="37"/>
        <v>-</v>
      </c>
      <c r="W84" s="370">
        <v>1.04</v>
      </c>
      <c r="X84" s="370">
        <v>5.47</v>
      </c>
      <c r="Y84" s="102" t="str">
        <f t="shared" si="32"/>
        <v/>
      </c>
      <c r="Z84" s="289"/>
      <c r="AA84" s="269"/>
      <c r="AB84" s="43" t="str">
        <f t="shared" si="38"/>
        <v>-</v>
      </c>
      <c r="AC84" s="43" t="str">
        <f t="shared" si="39"/>
        <v>-</v>
      </c>
      <c r="AD84" s="371">
        <v>0.79</v>
      </c>
      <c r="AE84" s="371">
        <v>1.82</v>
      </c>
      <c r="AF84" s="102" t="str">
        <f t="shared" si="33"/>
        <v/>
      </c>
    </row>
    <row r="85" spans="1:32" ht="13.5" customHeight="1" thickTop="1" thickBot="1" x14ac:dyDescent="0.3">
      <c r="A85" s="110"/>
      <c r="B85" s="111" t="s">
        <v>7</v>
      </c>
      <c r="C85" s="359">
        <f>SUM(C73:C84)</f>
        <v>0</v>
      </c>
      <c r="D85" s="360">
        <f>SUM(D73:D84)</f>
        <v>0</v>
      </c>
      <c r="E85" s="360">
        <f>SUM(E73:E84)</f>
        <v>0</v>
      </c>
      <c r="F85" s="112" t="str">
        <f>IF(C85=0,"-",(E85/C85*1000))</f>
        <v>-</v>
      </c>
      <c r="G85" s="112" t="str">
        <f t="shared" si="24"/>
        <v>-</v>
      </c>
      <c r="H85" s="371">
        <v>5.62</v>
      </c>
      <c r="I85" s="371">
        <v>29.2</v>
      </c>
      <c r="J85" s="120" t="str">
        <f t="shared" si="34"/>
        <v/>
      </c>
      <c r="K85" s="359">
        <f>SUM(K73:K84)</f>
        <v>0</v>
      </c>
      <c r="L85" s="360">
        <f>SUM(L73:L84)</f>
        <v>0</v>
      </c>
      <c r="M85" s="360">
        <f>SUM(M73:M84)</f>
        <v>0</v>
      </c>
      <c r="N85" s="112" t="str">
        <f>IF(K85=0,"-",(M85/K85*1000))</f>
        <v>-</v>
      </c>
      <c r="O85" s="112" t="str">
        <f t="shared" si="26"/>
        <v>-</v>
      </c>
      <c r="P85" s="371">
        <v>0.93</v>
      </c>
      <c r="Q85" s="371">
        <v>7.72</v>
      </c>
      <c r="R85" s="113" t="str">
        <f>IF(K85=0,"",(((O85*0.001)+2.58*(SQRT(O85*0.001/K85))))*1000)</f>
        <v/>
      </c>
      <c r="S85" s="359">
        <f>SUM(S73:S84)</f>
        <v>0</v>
      </c>
      <c r="T85" s="360">
        <f>SUM(T73:T84)</f>
        <v>0</v>
      </c>
      <c r="U85" s="112" t="str">
        <f>IF(ISERROR(T85/K85*100)=TRUE,"-",(T85/K85*100))</f>
        <v>-</v>
      </c>
      <c r="V85" s="112" t="str">
        <f>IF(ISERROR($T$86/$K$86*100)=TRUE,"-",($T$86/$K$86*100))</f>
        <v>-</v>
      </c>
      <c r="W85" s="373">
        <v>1.04</v>
      </c>
      <c r="X85" s="373">
        <v>0.92</v>
      </c>
      <c r="Y85" s="113" t="str">
        <f t="shared" si="32"/>
        <v/>
      </c>
      <c r="Z85" s="359">
        <f>SUM(Z73:Z84)</f>
        <v>0</v>
      </c>
      <c r="AA85" s="360">
        <f>SUM(AA73:AA84)</f>
        <v>0</v>
      </c>
      <c r="AB85" s="112" t="str">
        <f>IF(ISERROR(AA85/K85*100)=TRUE,"-",(AA85/K85*100))</f>
        <v>-</v>
      </c>
      <c r="AC85" s="112" t="str">
        <f>IF(ISERROR($AA$86/$K$86*100)=TRUE,"-",($AA$86/$K$86*100))</f>
        <v>-</v>
      </c>
      <c r="AD85" s="371">
        <v>0.79</v>
      </c>
      <c r="AE85" s="371">
        <v>1.82</v>
      </c>
      <c r="AF85" s="113" t="str">
        <f>IF(K85=0,"",(((AC85*0.01)+2.58*(SQRT(AC85*0.01/K85))))*100)</f>
        <v/>
      </c>
    </row>
    <row r="86" spans="1:32" ht="24.75" thickTop="1" thickBot="1" x14ac:dyDescent="0.4">
      <c r="A86" s="96"/>
      <c r="B86" s="97"/>
      <c r="C86" s="117">
        <f>SUM(C20,C33,C46,C59,C72,C85)</f>
        <v>0</v>
      </c>
      <c r="D86" s="98">
        <f>SUM(D20,D33,D46,D59,D72,D85)</f>
        <v>0</v>
      </c>
      <c r="E86" s="98">
        <f>SUM(E20,E33,E46,E59,E72,E85)</f>
        <v>0</v>
      </c>
      <c r="F86" s="99" t="str">
        <f>IF(C86=0,"-",(E86/C86*1000))</f>
        <v>-</v>
      </c>
      <c r="G86" s="99"/>
      <c r="H86" s="99"/>
      <c r="I86" s="99"/>
      <c r="J86" s="126"/>
      <c r="K86" s="117">
        <f>SUM(K20,K33,K46,K59,K72,K85)</f>
        <v>0</v>
      </c>
      <c r="L86" s="98">
        <f>SUM(L20,L33,L46,L59,L72,L85)</f>
        <v>0</v>
      </c>
      <c r="M86" s="98">
        <f>SUM(M20,M33,M46,M59,M72,M85)</f>
        <v>0</v>
      </c>
      <c r="N86" s="99" t="str">
        <f>IF(K86=0,"-",(M86/K86*1000))</f>
        <v>-</v>
      </c>
      <c r="O86" s="99"/>
      <c r="P86" s="99"/>
      <c r="Q86" s="99"/>
      <c r="R86" s="100"/>
      <c r="S86" s="117">
        <f>SUM(S20,S33,S46,S59,S72,S85)</f>
        <v>0</v>
      </c>
      <c r="T86" s="98">
        <f>SUM(T20,T33,T46,T59,T72,T85)</f>
        <v>0</v>
      </c>
      <c r="U86" s="99" t="str">
        <f t="shared" si="9"/>
        <v>-</v>
      </c>
      <c r="V86" s="99"/>
      <c r="W86" s="99"/>
      <c r="X86" s="99"/>
      <c r="Y86" s="100"/>
      <c r="Z86" s="117">
        <f>SUM(Z20,Z33,Z46,Z59,Z72,Z85)</f>
        <v>0</v>
      </c>
      <c r="AA86" s="98">
        <f>SUM(AA20,AA33,AA46,AA59,AA72,AA85)</f>
        <v>0</v>
      </c>
      <c r="AB86" s="99" t="str">
        <f>IF(ISERROR(AA86/K86*100)=TRUE,"-",(AA86/K86*100))</f>
        <v>-</v>
      </c>
      <c r="AC86" s="99"/>
      <c r="AD86" s="99"/>
      <c r="AE86" s="99"/>
      <c r="AF86" s="100"/>
    </row>
    <row r="87" spans="1:32" ht="13.5" thickTop="1" x14ac:dyDescent="0.2"/>
    <row r="90" spans="1:32" x14ac:dyDescent="0.2">
      <c r="C90" s="38"/>
    </row>
    <row r="91" spans="1:32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32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32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32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32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32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 x14ac:dyDescent="0.2">
      <c r="C100" s="38"/>
    </row>
    <row r="101" spans="1:10" x14ac:dyDescent="0.2">
      <c r="C101" s="38"/>
    </row>
    <row r="102" spans="1:10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  <row r="110" spans="1:10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</row>
    <row r="113" spans="1:10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</row>
    <row r="114" spans="1:10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</row>
    <row r="115" spans="1:10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</row>
    <row r="116" spans="1:10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</row>
    <row r="117" spans="1:10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</row>
    <row r="118" spans="1:10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</row>
    <row r="119" spans="1:10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</row>
    <row r="120" spans="1:10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</row>
    <row r="121" spans="1:10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</row>
    <row r="125" spans="1:10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</row>
    <row r="126" spans="1:10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</row>
    <row r="127" spans="1:10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</row>
    <row r="128" spans="1:10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</row>
    <row r="129" spans="1:10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</row>
    <row r="130" spans="1:10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</row>
    <row r="131" spans="1:10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</row>
    <row r="132" spans="1:10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</row>
    <row r="133" spans="1:10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</row>
  </sheetData>
  <mergeCells count="45">
    <mergeCell ref="AC5:AC7"/>
    <mergeCell ref="Z5:Z7"/>
    <mergeCell ref="V5:V7"/>
    <mergeCell ref="W5:W7"/>
    <mergeCell ref="X5:X7"/>
    <mergeCell ref="K3:AF3"/>
    <mergeCell ref="S5:S7"/>
    <mergeCell ref="T5:T7"/>
    <mergeCell ref="S4:Y4"/>
    <mergeCell ref="U5:U7"/>
    <mergeCell ref="R5:R7"/>
    <mergeCell ref="K4:R4"/>
    <mergeCell ref="AD5:AD7"/>
    <mergeCell ref="AE5:AE7"/>
    <mergeCell ref="Y5:Y7"/>
    <mergeCell ref="AF5:AF7"/>
    <mergeCell ref="AA5:AA7"/>
    <mergeCell ref="M5:M7"/>
    <mergeCell ref="N5:N7"/>
    <mergeCell ref="AB5:AB7"/>
    <mergeCell ref="A34:A45"/>
    <mergeCell ref="A47:A58"/>
    <mergeCell ref="J5:J7"/>
    <mergeCell ref="L5:L7"/>
    <mergeCell ref="E5:E7"/>
    <mergeCell ref="G5:G7"/>
    <mergeCell ref="I5:I7"/>
    <mergeCell ref="H5:H7"/>
    <mergeCell ref="K5:K7"/>
    <mergeCell ref="A73:A84"/>
    <mergeCell ref="A2:AF2"/>
    <mergeCell ref="A3:A7"/>
    <mergeCell ref="C4:J4"/>
    <mergeCell ref="O5:O7"/>
    <mergeCell ref="P5:P7"/>
    <mergeCell ref="Q5:Q7"/>
    <mergeCell ref="F5:F7"/>
    <mergeCell ref="D5:D7"/>
    <mergeCell ref="A8:A19"/>
    <mergeCell ref="B3:B7"/>
    <mergeCell ref="C5:C7"/>
    <mergeCell ref="A21:A32"/>
    <mergeCell ref="C3:J3"/>
    <mergeCell ref="A60:A71"/>
    <mergeCell ref="Z4:AF4"/>
  </mergeCells>
  <phoneticPr fontId="3" type="noConversion"/>
  <conditionalFormatting sqref="F21:J33 V20:Y33 AB20:AF33 O20:R33 N8:N33 U8:U33 AB8:AB19">
    <cfRule type="expression" dxfId="6" priority="6" stopIfTrue="1">
      <formula>IF(F8="",TRUE)</formula>
    </cfRule>
  </conditionalFormatting>
  <conditionalFormatting sqref="O8:R19 F8:J20 V8:Y19 AC8:AF19 H9:I85 P9:Q85 AD9:AE85">
    <cfRule type="expression" dxfId="5" priority="7" stopIfTrue="1">
      <formula>IF(F8="", TRUE)</formula>
    </cfRule>
  </conditionalFormatting>
  <conditionalFormatting sqref="P46:Q46">
    <cfRule type="expression" dxfId="4" priority="5" stopIfTrue="1">
      <formula>IF(P46="",TRUE)</formula>
    </cfRule>
  </conditionalFormatting>
  <conditionalFormatting sqref="P59:Q59">
    <cfRule type="expression" dxfId="3" priority="4" stopIfTrue="1">
      <formula>IF(P59="",TRUE)</formula>
    </cfRule>
  </conditionalFormatting>
  <conditionalFormatting sqref="P72:Q72">
    <cfRule type="expression" dxfId="2" priority="3" stopIfTrue="1">
      <formula>IF(P72="",TRUE)</formula>
    </cfRule>
  </conditionalFormatting>
  <conditionalFormatting sqref="P85:Q85">
    <cfRule type="expression" dxfId="1" priority="2" stopIfTrue="1">
      <formula>IF(P85="",TRUE)</formula>
    </cfRule>
  </conditionalFormatting>
  <conditionalFormatting sqref="K20:M20">
    <cfRule type="expression" dxfId="0" priority="1" stopIfTrue="1">
      <formula>IF(K20="", TRUE)</formula>
    </cfRule>
  </conditionalFormatting>
  <pageMargins left="0.78740157480314965" right="0.78740157480314965" top="0.98425196850393704" bottom="0.98425196850393704" header="0" footer="0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baseColWidth="10" defaultRowHeight="12.75" x14ac:dyDescent="0.2"/>
  <cols>
    <col min="1" max="1" width="7.85546875" customWidth="1"/>
    <col min="2" max="2" width="6.7109375" customWidth="1"/>
    <col min="3" max="13" width="5.5703125" bestFit="1" customWidth="1"/>
  </cols>
  <sheetData>
    <row r="1" spans="1:2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 t="s">
        <v>90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"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13.5" x14ac:dyDescent="0.2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s="11"/>
      <c r="O4" s="11"/>
      <c r="P4" s="456" t="s">
        <v>89</v>
      </c>
      <c r="Q4" s="435"/>
      <c r="R4" s="435"/>
      <c r="S4" s="435"/>
      <c r="T4" s="435"/>
      <c r="U4" s="435"/>
      <c r="V4" s="11"/>
      <c r="W4" s="11"/>
      <c r="X4" s="11"/>
      <c r="Y4" s="11"/>
    </row>
    <row r="5" spans="1:27" ht="13.5" x14ac:dyDescent="0.2">
      <c r="A5" s="6">
        <v>2005</v>
      </c>
      <c r="B5" s="34" t="str">
        <f>'Med-Cir'!$F$8</f>
        <v>-</v>
      </c>
      <c r="C5" s="34" t="str">
        <f>'Med-Cir'!$F$9</f>
        <v>-</v>
      </c>
      <c r="D5" s="34" t="str">
        <f>'Med-Cir'!$F$10</f>
        <v>-</v>
      </c>
      <c r="E5" s="34" t="str">
        <f>'Med-Cir'!$F$11</f>
        <v>-</v>
      </c>
      <c r="F5" s="34" t="str">
        <f>'Med-Cir'!$F$12</f>
        <v>-</v>
      </c>
      <c r="G5" s="34" t="str">
        <f>'Med-Cir'!$F$13</f>
        <v>-</v>
      </c>
      <c r="H5" s="34" t="str">
        <f>'Med-Cir'!$F$14</f>
        <v>-</v>
      </c>
      <c r="I5" s="34" t="str">
        <f>'Med-Cir'!$F$15</f>
        <v>-</v>
      </c>
      <c r="J5" s="34" t="str">
        <f>'Med-Cir'!$F$16</f>
        <v>-</v>
      </c>
      <c r="K5" s="34" t="str">
        <f>'Med-Cir'!$F$17</f>
        <v>-</v>
      </c>
      <c r="L5" s="34" t="str">
        <f>'Med-Cir'!$F$18</f>
        <v>-</v>
      </c>
      <c r="M5" s="34" t="str">
        <f>'Med-Cir'!$F$19</f>
        <v>-</v>
      </c>
      <c r="N5" s="11"/>
      <c r="O5" s="11"/>
      <c r="P5" s="435" t="s">
        <v>84</v>
      </c>
      <c r="Q5" s="435"/>
      <c r="R5" s="435"/>
      <c r="S5" s="435"/>
      <c r="T5" s="435"/>
      <c r="U5" s="435"/>
      <c r="V5" s="11"/>
      <c r="W5" s="11"/>
      <c r="X5" s="11"/>
      <c r="Y5" s="11"/>
    </row>
    <row r="6" spans="1:27" x14ac:dyDescent="0.2">
      <c r="A6" s="6">
        <v>2006</v>
      </c>
      <c r="B6" s="34" t="str">
        <f>'Med-Cir'!$F$21</f>
        <v>-</v>
      </c>
      <c r="C6" s="34" t="str">
        <f>'Med-Cir'!$F$22</f>
        <v>-</v>
      </c>
      <c r="D6" s="34" t="str">
        <f>'Med-Cir'!$F$23</f>
        <v>-</v>
      </c>
      <c r="E6" s="34" t="str">
        <f>'Med-Cir'!$F$24</f>
        <v>-</v>
      </c>
      <c r="F6" s="34" t="str">
        <f>'Med-Cir'!$F$25</f>
        <v>-</v>
      </c>
      <c r="G6" s="34" t="str">
        <f>'Med-Cir'!$F$26</f>
        <v>-</v>
      </c>
      <c r="H6" s="34" t="str">
        <f>'Med-Cir'!$F$27</f>
        <v>-</v>
      </c>
      <c r="I6" s="34" t="str">
        <f>'Med-Cir'!$F$28</f>
        <v>-</v>
      </c>
      <c r="J6" s="34" t="str">
        <f>'Med-Cir'!$F$29</f>
        <v>-</v>
      </c>
      <c r="K6" s="34" t="str">
        <f>'Med-Cir'!$F$30</f>
        <v>-</v>
      </c>
      <c r="L6" s="34" t="str">
        <f>'Med-Cir'!$F$31</f>
        <v>-</v>
      </c>
      <c r="M6" s="34" t="str">
        <f>'Med-Cir'!$F$32</f>
        <v>-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x14ac:dyDescent="0.2">
      <c r="A7" s="6">
        <v>2007</v>
      </c>
      <c r="B7" s="34" t="str">
        <f>'Med-Cir'!$F$34</f>
        <v>-</v>
      </c>
      <c r="C7" s="34" t="str">
        <f>'Med-Cir'!$F$35</f>
        <v>-</v>
      </c>
      <c r="D7" s="34" t="str">
        <f>'Med-Cir'!$F$36</f>
        <v>-</v>
      </c>
      <c r="E7" s="34" t="str">
        <f>'Med-Cir'!$F$37</f>
        <v>-</v>
      </c>
      <c r="F7" s="34" t="str">
        <f>'Med-Cir'!$F$38</f>
        <v>-</v>
      </c>
      <c r="G7" s="34" t="str">
        <f>'Med-Cir'!$F$39</f>
        <v>-</v>
      </c>
      <c r="H7" s="34" t="str">
        <f>'Med-Cir'!$F$40</f>
        <v>-</v>
      </c>
      <c r="I7" s="34" t="str">
        <f>'Med-Cir'!$F$41</f>
        <v>-</v>
      </c>
      <c r="J7" s="34" t="str">
        <f>'Med-Cir'!$F$42</f>
        <v>-</v>
      </c>
      <c r="K7" s="34" t="str">
        <f>'Med-Cir'!$F$43</f>
        <v>-</v>
      </c>
      <c r="L7" s="34" t="str">
        <f>'Med-Cir'!$F$44</f>
        <v>-</v>
      </c>
      <c r="M7" s="34" t="str">
        <f>'Med-Cir'!$F$45</f>
        <v>-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7" x14ac:dyDescent="0.2">
      <c r="A8" s="6">
        <v>2008</v>
      </c>
      <c r="B8" s="34" t="str">
        <f>'Med-Cir'!$F$47</f>
        <v>-</v>
      </c>
      <c r="C8" s="34" t="str">
        <f>'Med-Cir'!$F$48</f>
        <v>-</v>
      </c>
      <c r="D8" s="34" t="str">
        <f>'Med-Cir'!$F$49</f>
        <v>-</v>
      </c>
      <c r="E8" s="34" t="str">
        <f>'Med-Cir'!$F$50</f>
        <v>-</v>
      </c>
      <c r="F8" s="34" t="str">
        <f>'Med-Cir'!$F$51</f>
        <v>-</v>
      </c>
      <c r="G8" s="34" t="str">
        <f>'Med-Cir'!$F$52</f>
        <v>-</v>
      </c>
      <c r="H8" s="34" t="str">
        <f>'Med-Cir'!$F$53</f>
        <v>-</v>
      </c>
      <c r="I8" s="34" t="str">
        <f>'Med-Cir'!$F$54</f>
        <v>-</v>
      </c>
      <c r="J8" s="34" t="str">
        <f>'Med-Cir'!$F$55</f>
        <v>-</v>
      </c>
      <c r="K8" s="34" t="str">
        <f>'Med-Cir'!$F$56</f>
        <v>-</v>
      </c>
      <c r="L8" s="34" t="str">
        <f>'Med-Cir'!$F$57</f>
        <v>-</v>
      </c>
      <c r="M8" s="34" t="str">
        <f>'Med-Cir'!$F$58</f>
        <v>-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">
      <c r="A9" s="6">
        <v>2009</v>
      </c>
      <c r="B9" s="34" t="str">
        <f>'Med-Cir'!$F$60</f>
        <v>-</v>
      </c>
      <c r="C9" s="34" t="str">
        <f>'Med-Cir'!$F$61</f>
        <v>-</v>
      </c>
      <c r="D9" s="34" t="str">
        <f>'Med-Cir'!$F$62</f>
        <v>-</v>
      </c>
      <c r="E9" s="34" t="str">
        <f>'Med-Cir'!$F$63</f>
        <v>-</v>
      </c>
      <c r="F9" s="34" t="str">
        <f>'Med-Cir'!$F$64</f>
        <v>-</v>
      </c>
      <c r="G9" s="34" t="str">
        <f>'Med-Cir'!$F$65</f>
        <v>-</v>
      </c>
      <c r="H9" s="34" t="str">
        <f>'Med-Cir'!$F$66</f>
        <v>-</v>
      </c>
      <c r="I9" s="34" t="str">
        <f>'Med-Cir'!$F$67</f>
        <v>-</v>
      </c>
      <c r="J9" s="34" t="str">
        <f>'Med-Cir'!$F$68</f>
        <v>-</v>
      </c>
      <c r="K9" s="34" t="str">
        <f>'Med-Cir'!$F$69</f>
        <v>-</v>
      </c>
      <c r="L9" s="34" t="str">
        <f>'Med-Cir'!$F$70</f>
        <v>-</v>
      </c>
      <c r="M9" s="34" t="str">
        <f>'Med-Cir'!$F$71</f>
        <v>-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">
      <c r="A10">
        <v>2010</v>
      </c>
      <c r="B10" s="34" t="str">
        <f>'Med-Cir'!$F$73</f>
        <v>-</v>
      </c>
      <c r="C10" s="34" t="str">
        <f>'Med-Cir'!$F$74</f>
        <v>-</v>
      </c>
      <c r="D10" s="34" t="str">
        <f>'Med-Cir'!$F$75</f>
        <v>-</v>
      </c>
      <c r="E10" s="34" t="str">
        <f>'Med-Cir'!$F$76</f>
        <v>-</v>
      </c>
      <c r="F10" s="34" t="str">
        <f>'Med-Cir'!$F$77</f>
        <v>-</v>
      </c>
      <c r="G10" s="34" t="str">
        <f>'Med-Cir'!$F$78</f>
        <v>-</v>
      </c>
      <c r="H10" s="34" t="str">
        <f>'Med-Cir'!$F$79</f>
        <v>-</v>
      </c>
      <c r="I10" s="34" t="str">
        <f>'Med-Cir'!$F$80</f>
        <v>-</v>
      </c>
      <c r="J10" s="34" t="str">
        <f>'Med-Cir'!$F$81</f>
        <v>-</v>
      </c>
      <c r="K10" s="34" t="str">
        <f>'Med-Cir'!$F$82</f>
        <v>-</v>
      </c>
      <c r="L10" s="34" t="str">
        <f>'Med-Cir'!$F$83</f>
        <v>-</v>
      </c>
      <c r="M10" s="34" t="str">
        <f>'Med-Cir'!$F$84</f>
        <v>-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"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"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">
      <c r="B14" t="s">
        <v>21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t="s">
        <v>30</v>
      </c>
      <c r="L14" t="s">
        <v>31</v>
      </c>
      <c r="M14" t="s">
        <v>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">
      <c r="A15" t="s">
        <v>42</v>
      </c>
      <c r="B15" s="4" t="e">
        <f>QUARTILE(B5:B9,1)</f>
        <v>#NUM!</v>
      </c>
      <c r="C15" s="4" t="e">
        <f t="shared" ref="C15:M15" si="0">QUARTILE(C5:C9,1)</f>
        <v>#NUM!</v>
      </c>
      <c r="D15" s="4" t="e">
        <f t="shared" si="0"/>
        <v>#NUM!</v>
      </c>
      <c r="E15" s="4" t="e">
        <f t="shared" si="0"/>
        <v>#NUM!</v>
      </c>
      <c r="F15" s="4" t="e">
        <f t="shared" si="0"/>
        <v>#NUM!</v>
      </c>
      <c r="G15" s="4" t="e">
        <f t="shared" si="0"/>
        <v>#NUM!</v>
      </c>
      <c r="H15" s="4" t="e">
        <f t="shared" si="0"/>
        <v>#NUM!</v>
      </c>
      <c r="I15" s="4" t="e">
        <f t="shared" si="0"/>
        <v>#NUM!</v>
      </c>
      <c r="J15" s="4" t="e">
        <f t="shared" si="0"/>
        <v>#NUM!</v>
      </c>
      <c r="K15" s="4" t="e">
        <f t="shared" si="0"/>
        <v>#NUM!</v>
      </c>
      <c r="L15" s="4" t="e">
        <f t="shared" si="0"/>
        <v>#NUM!</v>
      </c>
      <c r="M15" s="4" t="e">
        <f t="shared" si="0"/>
        <v>#NUM!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">
      <c r="A16" t="s">
        <v>41</v>
      </c>
      <c r="B16" s="4" t="e">
        <f t="shared" ref="B16:M16" si="1">QUARTILE(B5:B9,2)</f>
        <v>#NUM!</v>
      </c>
      <c r="C16" s="4" t="e">
        <f t="shared" si="1"/>
        <v>#NUM!</v>
      </c>
      <c r="D16" s="4" t="e">
        <f t="shared" si="1"/>
        <v>#NUM!</v>
      </c>
      <c r="E16" s="4" t="e">
        <f t="shared" si="1"/>
        <v>#NUM!</v>
      </c>
      <c r="F16" s="4" t="e">
        <f t="shared" si="1"/>
        <v>#NUM!</v>
      </c>
      <c r="G16" s="4" t="e">
        <f t="shared" si="1"/>
        <v>#NUM!</v>
      </c>
      <c r="H16" s="4" t="e">
        <f t="shared" si="1"/>
        <v>#NUM!</v>
      </c>
      <c r="I16" s="4" t="e">
        <f t="shared" si="1"/>
        <v>#NUM!</v>
      </c>
      <c r="J16" s="4" t="e">
        <f t="shared" si="1"/>
        <v>#NUM!</v>
      </c>
      <c r="K16" s="4" t="e">
        <f t="shared" si="1"/>
        <v>#NUM!</v>
      </c>
      <c r="L16" s="4" t="e">
        <f t="shared" si="1"/>
        <v>#NUM!</v>
      </c>
      <c r="M16" s="4" t="e">
        <f t="shared" si="1"/>
        <v>#NUM!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t="s">
        <v>40</v>
      </c>
      <c r="B17" s="4" t="e">
        <f t="shared" ref="B17:M17" si="2">QUARTILE(B5:B9,3)</f>
        <v>#NUM!</v>
      </c>
      <c r="C17" s="4" t="e">
        <f t="shared" si="2"/>
        <v>#NUM!</v>
      </c>
      <c r="D17" s="4" t="e">
        <f t="shared" si="2"/>
        <v>#NUM!</v>
      </c>
      <c r="E17" s="4" t="e">
        <f t="shared" si="2"/>
        <v>#NUM!</v>
      </c>
      <c r="F17" s="4" t="e">
        <f t="shared" si="2"/>
        <v>#NUM!</v>
      </c>
      <c r="G17" s="4" t="e">
        <f t="shared" si="2"/>
        <v>#NUM!</v>
      </c>
      <c r="H17" s="4" t="e">
        <f t="shared" si="2"/>
        <v>#NUM!</v>
      </c>
      <c r="I17" s="4" t="e">
        <f t="shared" si="2"/>
        <v>#NUM!</v>
      </c>
      <c r="J17" s="4" t="e">
        <f t="shared" si="2"/>
        <v>#NUM!</v>
      </c>
      <c r="K17" s="4" t="e">
        <f t="shared" si="2"/>
        <v>#NUM!</v>
      </c>
      <c r="L17" s="4" t="e">
        <f t="shared" si="2"/>
        <v>#NUM!</v>
      </c>
      <c r="M17" s="4" t="e">
        <f t="shared" si="2"/>
        <v>#NUM!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"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3.5" customHeight="1" x14ac:dyDescent="0.2">
      <c r="B23" t="s">
        <v>21</v>
      </c>
      <c r="C23" t="s">
        <v>22</v>
      </c>
      <c r="D23" t="s">
        <v>23</v>
      </c>
      <c r="E23" t="s">
        <v>24</v>
      </c>
      <c r="F23" t="s">
        <v>25</v>
      </c>
      <c r="G23" t="s">
        <v>26</v>
      </c>
      <c r="H23" t="s">
        <v>27</v>
      </c>
      <c r="I23" t="s">
        <v>28</v>
      </c>
      <c r="J23" t="s">
        <v>29</v>
      </c>
      <c r="K23" t="s">
        <v>30</v>
      </c>
      <c r="L23" t="s">
        <v>31</v>
      </c>
      <c r="M23" t="s">
        <v>32</v>
      </c>
      <c r="N23" s="11"/>
      <c r="O23" s="456" t="s">
        <v>88</v>
      </c>
      <c r="P23" s="456"/>
      <c r="Q23" s="456"/>
      <c r="R23" s="456"/>
      <c r="S23" s="456"/>
      <c r="T23" s="456"/>
      <c r="U23" s="456"/>
      <c r="V23" s="456"/>
      <c r="W23" s="11"/>
      <c r="X23" s="11"/>
      <c r="Y23" s="11"/>
    </row>
    <row r="24" spans="1:25" ht="13.5" x14ac:dyDescent="0.2">
      <c r="A24" s="6">
        <v>2005</v>
      </c>
      <c r="B24" s="29" t="str">
        <f>'Med-Cir'!$N$8</f>
        <v>-</v>
      </c>
      <c r="C24" s="29" t="str">
        <f>'Med-Cir'!$N$9</f>
        <v>-</v>
      </c>
      <c r="D24" s="29" t="str">
        <f>'Med-Cir'!$N$10</f>
        <v>-</v>
      </c>
      <c r="E24" s="29" t="str">
        <f>'Med-Cir'!$N$11</f>
        <v>-</v>
      </c>
      <c r="F24" s="29" t="str">
        <f>'Med-Cir'!$N$12</f>
        <v>-</v>
      </c>
      <c r="G24" s="29" t="str">
        <f>'Med-Cir'!$N$13</f>
        <v>-</v>
      </c>
      <c r="H24" s="29" t="str">
        <f>'Med-Cir'!$N$14</f>
        <v>-</v>
      </c>
      <c r="I24" s="29" t="str">
        <f>'Med-Cir'!$N$15</f>
        <v>-</v>
      </c>
      <c r="J24" s="29" t="str">
        <f>'Med-Cir'!$N$16</f>
        <v>-</v>
      </c>
      <c r="K24" s="29" t="str">
        <f>'Med-Cir'!$N$17</f>
        <v>-</v>
      </c>
      <c r="L24" s="29" t="str">
        <f>'Med-Cir'!$N$18</f>
        <v>-</v>
      </c>
      <c r="M24" s="29" t="str">
        <f>'Med-Cir'!$N$19</f>
        <v>-</v>
      </c>
      <c r="N24" s="11"/>
      <c r="O24" s="11"/>
      <c r="P24" s="435" t="s">
        <v>84</v>
      </c>
      <c r="Q24" s="435"/>
      <c r="R24" s="435"/>
      <c r="S24" s="435"/>
      <c r="T24" s="435"/>
      <c r="U24" s="435"/>
      <c r="V24" s="11"/>
      <c r="W24" s="11"/>
      <c r="X24" s="11"/>
      <c r="Y24" s="11"/>
    </row>
    <row r="25" spans="1:25" x14ac:dyDescent="0.2">
      <c r="A25">
        <v>2006</v>
      </c>
      <c r="B25" s="29" t="str">
        <f>'Med-Cir'!$N$21</f>
        <v>-</v>
      </c>
      <c r="C25" s="29" t="str">
        <f>'Med-Cir'!$N$22</f>
        <v>-</v>
      </c>
      <c r="D25" s="29" t="str">
        <f>'Med-Cir'!$N$23</f>
        <v>-</v>
      </c>
      <c r="E25" s="29" t="str">
        <f>'Med-Cir'!$N$24</f>
        <v>-</v>
      </c>
      <c r="F25" s="29" t="str">
        <f>'Med-Cir'!$N$25</f>
        <v>-</v>
      </c>
      <c r="G25" s="29" t="str">
        <f>'Med-Cir'!$N$26</f>
        <v>-</v>
      </c>
      <c r="H25" s="29" t="str">
        <f>'Med-Cir'!$N$27</f>
        <v>-</v>
      </c>
      <c r="I25" s="29" t="str">
        <f>'Med-Cir'!$N$28</f>
        <v>-</v>
      </c>
      <c r="J25" s="29" t="str">
        <f>'Med-Cir'!$N$29</f>
        <v>-</v>
      </c>
      <c r="K25" s="29" t="str">
        <f>'Med-Cir'!$N$30</f>
        <v>-</v>
      </c>
      <c r="L25" s="29" t="str">
        <f>'Med-Cir'!$N$31</f>
        <v>-</v>
      </c>
      <c r="M25" s="29" t="str">
        <f>'Med-Cir'!$N$32</f>
        <v>-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">
      <c r="A26">
        <v>2007</v>
      </c>
      <c r="B26" s="29" t="str">
        <f>'Med-Cir'!$N$34</f>
        <v>-</v>
      </c>
      <c r="C26" s="29" t="str">
        <f>'Med-Cir'!$N$35</f>
        <v>-</v>
      </c>
      <c r="D26" s="29" t="str">
        <f>'Med-Cir'!$N$36</f>
        <v>-</v>
      </c>
      <c r="E26" s="29" t="str">
        <f>'Med-Cir'!$N$37</f>
        <v>-</v>
      </c>
      <c r="F26" s="29" t="str">
        <f>'Med-Cir'!$N$38</f>
        <v>-</v>
      </c>
      <c r="G26" s="29" t="str">
        <f>'Med-Cir'!$N$39</f>
        <v>-</v>
      </c>
      <c r="H26" s="29" t="str">
        <f>'Med-Cir'!$N$40</f>
        <v>-</v>
      </c>
      <c r="I26" s="29" t="str">
        <f>'Med-Cir'!$N$41</f>
        <v>-</v>
      </c>
      <c r="J26" s="29" t="str">
        <f>'Med-Cir'!$N$42</f>
        <v>-</v>
      </c>
      <c r="K26" s="29" t="str">
        <f>'Med-Cir'!$N$43</f>
        <v>-</v>
      </c>
      <c r="L26" s="29" t="str">
        <f>'Med-Cir'!$N$44</f>
        <v>-</v>
      </c>
      <c r="M26" s="29" t="str">
        <f>'Med-Cir'!$N$45</f>
        <v>-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">
      <c r="A27">
        <v>2008</v>
      </c>
      <c r="B27" s="29" t="str">
        <f>'Med-Cir'!$N$47</f>
        <v>-</v>
      </c>
      <c r="C27" s="29" t="str">
        <f>'Med-Cir'!$N$48</f>
        <v>-</v>
      </c>
      <c r="D27" s="29" t="str">
        <f>'Med-Cir'!$N$49</f>
        <v>-</v>
      </c>
      <c r="E27" s="29" t="str">
        <f>'Med-Cir'!$N$50</f>
        <v>-</v>
      </c>
      <c r="F27" s="29" t="str">
        <f>'Med-Cir'!$N$51</f>
        <v>-</v>
      </c>
      <c r="G27" s="29" t="str">
        <f>'Med-Cir'!$N$52</f>
        <v>-</v>
      </c>
      <c r="H27" s="29" t="str">
        <f>'Med-Cir'!$N$53</f>
        <v>-</v>
      </c>
      <c r="I27" s="29" t="str">
        <f>'Med-Cir'!$N$54</f>
        <v>-</v>
      </c>
      <c r="J27" s="29" t="str">
        <f>'Med-Cir'!$N$55</f>
        <v>-</v>
      </c>
      <c r="K27" s="29" t="str">
        <f>'Med-Cir'!$N$56</f>
        <v>-</v>
      </c>
      <c r="L27" s="29" t="str">
        <f>'Med-Cir'!$N$57</f>
        <v>-</v>
      </c>
      <c r="M27" s="29" t="str">
        <f>'Med-Cir'!$N$58</f>
        <v>-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>
        <v>2009</v>
      </c>
      <c r="B28" s="29" t="str">
        <f>'Med-Cir'!$N$60</f>
        <v>-</v>
      </c>
      <c r="C28" s="29" t="str">
        <f>'Med-Cir'!$N$61</f>
        <v>-</v>
      </c>
      <c r="D28" s="29" t="str">
        <f>'Med-Cir'!$N$62</f>
        <v>-</v>
      </c>
      <c r="E28" s="29" t="str">
        <f>'Med-Cir'!$N$63</f>
        <v>-</v>
      </c>
      <c r="F28" s="29" t="str">
        <f>'Med-Cir'!$N$64</f>
        <v>-</v>
      </c>
      <c r="G28" s="29" t="str">
        <f>'Med-Cir'!$N$65</f>
        <v>-</v>
      </c>
      <c r="H28" s="29" t="str">
        <f>'Med-Cir'!$N$66</f>
        <v>-</v>
      </c>
      <c r="I28" s="29" t="str">
        <f>'Med-Cir'!$N$67</f>
        <v>-</v>
      </c>
      <c r="J28" s="29" t="str">
        <f>'Med-Cir'!$N$68</f>
        <v>-</v>
      </c>
      <c r="K28" s="29" t="str">
        <f>'Med-Cir'!$N$69</f>
        <v>-</v>
      </c>
      <c r="L28" s="29" t="str">
        <f>'Med-Cir'!$N$70</f>
        <v>-</v>
      </c>
      <c r="M28" s="29" t="str">
        <f>'Med-Cir'!$N$71</f>
        <v>-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>
        <v>2010</v>
      </c>
      <c r="B29" s="29" t="str">
        <f>'Med-Cir'!$N$73</f>
        <v>-</v>
      </c>
      <c r="C29" s="29" t="str">
        <f>'Med-Cir'!$N$74</f>
        <v>-</v>
      </c>
      <c r="D29" s="29" t="str">
        <f>'Med-Cir'!$N$75</f>
        <v>-</v>
      </c>
      <c r="E29" s="29" t="str">
        <f>'Med-Cir'!$N$76</f>
        <v>-</v>
      </c>
      <c r="F29" s="29" t="str">
        <f>'Med-Cir'!$N$77</f>
        <v>-</v>
      </c>
      <c r="G29" s="29" t="str">
        <f>'Med-Cir'!$N$78</f>
        <v>-</v>
      </c>
      <c r="H29" s="29" t="str">
        <f>'Med-Cir'!$N$79</f>
        <v>-</v>
      </c>
      <c r="I29" s="29" t="str">
        <f>'Med-Cir'!$N$80</f>
        <v>-</v>
      </c>
      <c r="J29" s="29" t="str">
        <f>'Med-Cir'!$N$81</f>
        <v>-</v>
      </c>
      <c r="K29" s="29" t="str">
        <f>'Med-Cir'!$N$82</f>
        <v>-</v>
      </c>
      <c r="L29" s="29" t="str">
        <f>'Med-Cir'!$N$83</f>
        <v>-</v>
      </c>
      <c r="M29" s="29" t="str">
        <f>'Med-Cir'!$N$84</f>
        <v>-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B33" t="s">
        <v>21</v>
      </c>
      <c r="C33" t="s">
        <v>22</v>
      </c>
      <c r="D33" t="s">
        <v>23</v>
      </c>
      <c r="E33" t="s">
        <v>24</v>
      </c>
      <c r="F33" t="s">
        <v>25</v>
      </c>
      <c r="G33" t="s">
        <v>26</v>
      </c>
      <c r="H33" t="s">
        <v>27</v>
      </c>
      <c r="I33" t="s">
        <v>28</v>
      </c>
      <c r="J33" t="s">
        <v>29</v>
      </c>
      <c r="K33" t="s">
        <v>30</v>
      </c>
      <c r="L33" t="s">
        <v>31</v>
      </c>
      <c r="M33" t="s">
        <v>32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t="s">
        <v>42</v>
      </c>
      <c r="B34" s="4" t="e">
        <f>QUARTILE(B24:B28,1)</f>
        <v>#NUM!</v>
      </c>
      <c r="C34" s="4" t="e">
        <f t="shared" ref="C34:M34" si="3">QUARTILE(C24:C28,1)</f>
        <v>#NUM!</v>
      </c>
      <c r="D34" s="4" t="e">
        <f t="shared" si="3"/>
        <v>#NUM!</v>
      </c>
      <c r="E34" s="4" t="e">
        <f t="shared" si="3"/>
        <v>#NUM!</v>
      </c>
      <c r="F34" s="4" t="e">
        <f t="shared" si="3"/>
        <v>#NUM!</v>
      </c>
      <c r="G34" s="4" t="e">
        <f t="shared" si="3"/>
        <v>#NUM!</v>
      </c>
      <c r="H34" s="4" t="e">
        <f t="shared" si="3"/>
        <v>#NUM!</v>
      </c>
      <c r="I34" s="4" t="e">
        <f t="shared" si="3"/>
        <v>#NUM!</v>
      </c>
      <c r="J34" s="4" t="e">
        <f t="shared" si="3"/>
        <v>#NUM!</v>
      </c>
      <c r="K34" s="4" t="e">
        <f t="shared" si="3"/>
        <v>#NUM!</v>
      </c>
      <c r="L34" s="4" t="e">
        <f t="shared" si="3"/>
        <v>#NUM!</v>
      </c>
      <c r="M34" s="4" t="e">
        <f t="shared" si="3"/>
        <v>#NUM!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t="s">
        <v>41</v>
      </c>
      <c r="B35" s="4" t="e">
        <f>QUARTILE(B24:B28,2)</f>
        <v>#NUM!</v>
      </c>
      <c r="C35" s="4" t="e">
        <f t="shared" ref="C35:M35" si="4">QUARTILE(C24:C28,2)</f>
        <v>#NUM!</v>
      </c>
      <c r="D35" s="4" t="e">
        <f t="shared" si="4"/>
        <v>#NUM!</v>
      </c>
      <c r="E35" s="4" t="e">
        <f t="shared" si="4"/>
        <v>#NUM!</v>
      </c>
      <c r="F35" s="4" t="e">
        <f t="shared" si="4"/>
        <v>#NUM!</v>
      </c>
      <c r="G35" s="4" t="e">
        <f t="shared" si="4"/>
        <v>#NUM!</v>
      </c>
      <c r="H35" s="4" t="e">
        <f t="shared" si="4"/>
        <v>#NUM!</v>
      </c>
      <c r="I35" s="4" t="e">
        <f t="shared" si="4"/>
        <v>#NUM!</v>
      </c>
      <c r="J35" s="4" t="e">
        <f t="shared" si="4"/>
        <v>#NUM!</v>
      </c>
      <c r="K35" s="4" t="e">
        <f t="shared" si="4"/>
        <v>#NUM!</v>
      </c>
      <c r="L35" s="4" t="e">
        <f t="shared" si="4"/>
        <v>#NUM!</v>
      </c>
      <c r="M35" s="4" t="e">
        <f t="shared" si="4"/>
        <v>#NUM!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t="s">
        <v>40</v>
      </c>
      <c r="B36" s="4" t="e">
        <f>QUARTILE(B24:B28,3)</f>
        <v>#NUM!</v>
      </c>
      <c r="C36" s="4" t="e">
        <f t="shared" ref="C36:M36" si="5">QUARTILE(C24:C28,3)</f>
        <v>#NUM!</v>
      </c>
      <c r="D36" s="4" t="e">
        <f t="shared" si="5"/>
        <v>#NUM!</v>
      </c>
      <c r="E36" s="4" t="e">
        <f t="shared" si="5"/>
        <v>#NUM!</v>
      </c>
      <c r="F36" s="4" t="e">
        <f t="shared" si="5"/>
        <v>#NUM!</v>
      </c>
      <c r="G36" s="4" t="e">
        <f t="shared" si="5"/>
        <v>#NUM!</v>
      </c>
      <c r="H36" s="4" t="e">
        <f t="shared" si="5"/>
        <v>#NUM!</v>
      </c>
      <c r="I36" s="4" t="e">
        <f t="shared" si="5"/>
        <v>#NUM!</v>
      </c>
      <c r="J36" s="4" t="e">
        <f t="shared" si="5"/>
        <v>#NUM!</v>
      </c>
      <c r="K36" s="4" t="e">
        <f t="shared" si="5"/>
        <v>#NUM!</v>
      </c>
      <c r="L36" s="4" t="e">
        <f t="shared" si="5"/>
        <v>#NUM!</v>
      </c>
      <c r="M36" s="4" t="e">
        <f t="shared" si="5"/>
        <v>#NUM!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</sheetData>
  <sheetProtection formatCells="0" formatColumns="0" formatRows="0" insertColumns="0" insertRows="0" insertHyperlinks="0" deleteColumns="0" deleteRows="0" autoFilter="0" pivotTables="0"/>
  <mergeCells count="4">
    <mergeCell ref="P4:U4"/>
    <mergeCell ref="P5:U5"/>
    <mergeCell ref="P24:U24"/>
    <mergeCell ref="O23:V23"/>
  </mergeCells>
  <phoneticPr fontId="2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F87"/>
  <sheetViews>
    <sheetView tabSelected="1" view="pageBreakPreview" topLeftCell="AA60" zoomScaleNormal="85" zoomScaleSheetLayoutView="100" workbookViewId="0">
      <selection activeCell="AL5" sqref="AL5"/>
    </sheetView>
  </sheetViews>
  <sheetFormatPr baseColWidth="10" defaultRowHeight="12.75" x14ac:dyDescent="0.2"/>
  <cols>
    <col min="1" max="1" width="7.42578125" customWidth="1"/>
    <col min="2" max="2" width="14" customWidth="1"/>
    <col min="3" max="5" width="11.5703125" bestFit="1" customWidth="1"/>
    <col min="6" max="6" width="13.140625" customWidth="1"/>
    <col min="7" max="10" width="11.5703125" customWidth="1"/>
    <col min="11" max="11" width="12.5703125" customWidth="1"/>
    <col min="12" max="12" width="11.85546875" customWidth="1"/>
    <col min="13" max="20" width="11.5703125" customWidth="1"/>
    <col min="21" max="21" width="11.5703125" bestFit="1" customWidth="1"/>
    <col min="22" max="22" width="12.140625" bestFit="1" customWidth="1"/>
    <col min="23" max="26" width="11.5703125" customWidth="1"/>
    <col min="27" max="28" width="8.140625" customWidth="1"/>
  </cols>
  <sheetData>
    <row r="1" spans="1:58" ht="27" customHeight="1" thickBot="1" x14ac:dyDescent="0.25">
      <c r="B1" s="436" t="s">
        <v>114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spans="1:58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10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spans="1:58" ht="14.25" customHeight="1" thickTop="1" x14ac:dyDescent="0.2">
      <c r="A3" s="401"/>
      <c r="B3" s="404"/>
      <c r="C3" s="409" t="s">
        <v>43</v>
      </c>
      <c r="D3" s="412" t="s">
        <v>44</v>
      </c>
      <c r="E3" s="412" t="s">
        <v>45</v>
      </c>
      <c r="F3" s="412" t="s">
        <v>56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46</v>
      </c>
      <c r="L3" s="418" t="s">
        <v>44</v>
      </c>
      <c r="M3" s="418" t="s">
        <v>47</v>
      </c>
      <c r="N3" s="418" t="s">
        <v>48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49</v>
      </c>
      <c r="T3" s="418" t="s">
        <v>44</v>
      </c>
      <c r="U3" s="418" t="s">
        <v>50</v>
      </c>
      <c r="V3" s="418" t="s">
        <v>51</v>
      </c>
      <c r="W3" s="418" t="s">
        <v>57</v>
      </c>
      <c r="X3" s="418" t="s">
        <v>59</v>
      </c>
      <c r="Y3" s="418" t="s">
        <v>60</v>
      </c>
      <c r="Z3" s="421" t="s">
        <v>58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58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1:58" ht="22.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1:58" ht="12.75" customHeight="1" thickTop="1" x14ac:dyDescent="0.2">
      <c r="A8" s="424">
        <v>2007</v>
      </c>
      <c r="B8" s="75" t="s">
        <v>21</v>
      </c>
      <c r="C8" s="276">
        <v>220</v>
      </c>
      <c r="D8" s="277">
        <v>29</v>
      </c>
      <c r="E8" s="277">
        <v>5</v>
      </c>
      <c r="F8" s="7">
        <f t="shared" ref="F8:F19" si="0">IF(C8=0,"-",(E8/C8*1000))</f>
        <v>22.727272727272727</v>
      </c>
      <c r="G8" s="77">
        <f t="shared" ref="G8:G71" si="1">IF(ISERROR($E$86/$C$86*1000)=TRUE,"-",($E$86/$C$86*1000))</f>
        <v>5.4202801867911941</v>
      </c>
      <c r="H8" s="369">
        <v>0</v>
      </c>
      <c r="I8" s="369">
        <v>0</v>
      </c>
      <c r="J8" s="132">
        <f t="shared" ref="J8:J19" si="2">IF(C8=0,"",(((G8*0.001)+2.58*(SQRT(G8*0.001/C8))))*1000)</f>
        <v>18.226449338513788</v>
      </c>
      <c r="K8" s="292">
        <v>113</v>
      </c>
      <c r="L8" s="277">
        <v>17</v>
      </c>
      <c r="M8" s="277">
        <v>1</v>
      </c>
      <c r="N8" s="76">
        <f t="shared" ref="N8:N71" si="3">IF(K8=0,"-",(M8/K8*1000))</f>
        <v>8.8495575221238933</v>
      </c>
      <c r="O8" s="77">
        <f t="shared" ref="O8:O71" si="4">IF(ISERROR($M$86/$K$86*1000)=TRUE,"-",($M$86/$K$86*1000))</f>
        <v>3.1478036915152381</v>
      </c>
      <c r="P8" s="369">
        <v>0</v>
      </c>
      <c r="Q8" s="369">
        <v>0</v>
      </c>
      <c r="R8" s="133">
        <f t="shared" ref="R8:R59" si="5">IF(K8=0,"",(((O8*0.001)+2.58*(SQRT(O8*0.001/K8))))*1000)</f>
        <v>16.764893582499031</v>
      </c>
      <c r="S8" s="292">
        <v>267</v>
      </c>
      <c r="T8" s="277">
        <v>33</v>
      </c>
      <c r="U8" s="277">
        <v>1</v>
      </c>
      <c r="V8" s="76">
        <f t="shared" ref="V8:V71" si="6">IF(S8=0,"-",(U8/S8*1000))</f>
        <v>3.7453183520599249</v>
      </c>
      <c r="W8" s="77">
        <f t="shared" ref="W8:W71" si="7">IF(ISERROR($U$86/$S$86*1000)=TRUE,"-",($U$86/$S$86*1000))</f>
        <v>4.4232219150540342</v>
      </c>
      <c r="X8" s="369">
        <v>0</v>
      </c>
      <c r="Y8" s="369">
        <v>0</v>
      </c>
      <c r="Z8" s="133">
        <f t="shared" ref="Z8:Z58" si="8">IF(S8=0,"",(((W8*0.001)+2.58*(SQRT(W8*0.001/S8))))*1000)</f>
        <v>14.924289161575995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x14ac:dyDescent="0.2">
      <c r="A9" s="425"/>
      <c r="B9" s="56" t="s">
        <v>22</v>
      </c>
      <c r="C9" s="278">
        <v>368</v>
      </c>
      <c r="D9" s="279">
        <v>46</v>
      </c>
      <c r="E9" s="279">
        <v>1</v>
      </c>
      <c r="F9" s="7">
        <f t="shared" si="0"/>
        <v>2.7173913043478262</v>
      </c>
      <c r="G9" s="7">
        <f t="shared" si="1"/>
        <v>5.4202801867911941</v>
      </c>
      <c r="H9" s="369">
        <v>0</v>
      </c>
      <c r="I9" s="369">
        <v>0</v>
      </c>
      <c r="J9" s="9">
        <f t="shared" si="2"/>
        <v>15.321909531653334</v>
      </c>
      <c r="K9" s="293">
        <v>148</v>
      </c>
      <c r="L9" s="279">
        <v>25</v>
      </c>
      <c r="M9" s="279">
        <v>1</v>
      </c>
      <c r="N9" s="8">
        <f t="shared" si="3"/>
        <v>6.756756756756757</v>
      </c>
      <c r="O9" s="7">
        <f t="shared" si="4"/>
        <v>3.1478036915152381</v>
      </c>
      <c r="P9" s="369">
        <v>0</v>
      </c>
      <c r="Q9" s="369">
        <v>0</v>
      </c>
      <c r="R9" s="10">
        <f t="shared" si="5"/>
        <v>15.046316116196065</v>
      </c>
      <c r="S9" s="293">
        <v>403</v>
      </c>
      <c r="T9" s="279">
        <v>39</v>
      </c>
      <c r="U9" s="279">
        <v>1</v>
      </c>
      <c r="V9" s="8">
        <f t="shared" si="6"/>
        <v>2.4813895781637716</v>
      </c>
      <c r="W9" s="7">
        <f t="shared" si="7"/>
        <v>4.4232219150540342</v>
      </c>
      <c r="X9" s="369">
        <v>0</v>
      </c>
      <c r="Y9" s="369">
        <v>0</v>
      </c>
      <c r="Z9" s="10">
        <f t="shared" si="8"/>
        <v>12.970671486829747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58" x14ac:dyDescent="0.2">
      <c r="A10" s="425"/>
      <c r="B10" s="56" t="s">
        <v>23</v>
      </c>
      <c r="C10" s="278">
        <v>269</v>
      </c>
      <c r="D10" s="279">
        <v>31</v>
      </c>
      <c r="E10" s="279">
        <v>4</v>
      </c>
      <c r="F10" s="7">
        <f t="shared" si="0"/>
        <v>14.869888475836431</v>
      </c>
      <c r="G10" s="7">
        <f t="shared" si="1"/>
        <v>5.4202801867911941</v>
      </c>
      <c r="H10" s="369">
        <v>0</v>
      </c>
      <c r="I10" s="369">
        <v>0</v>
      </c>
      <c r="J10" s="9">
        <f t="shared" si="2"/>
        <v>17.001503458684617</v>
      </c>
      <c r="K10" s="293">
        <v>148</v>
      </c>
      <c r="L10" s="279">
        <v>25</v>
      </c>
      <c r="M10" s="279">
        <v>3</v>
      </c>
      <c r="N10" s="8">
        <f t="shared" si="3"/>
        <v>20.27027027027027</v>
      </c>
      <c r="O10" s="7">
        <f t="shared" si="4"/>
        <v>3.1478036915152381</v>
      </c>
      <c r="P10" s="369">
        <v>0</v>
      </c>
      <c r="Q10" s="369">
        <v>0</v>
      </c>
      <c r="R10" s="10">
        <f t="shared" si="5"/>
        <v>15.046316116196065</v>
      </c>
      <c r="S10" s="293">
        <v>296</v>
      </c>
      <c r="T10" s="279">
        <v>36</v>
      </c>
      <c r="U10" s="279">
        <v>1</v>
      </c>
      <c r="V10" s="8">
        <f t="shared" si="6"/>
        <v>3.3783783783783785</v>
      </c>
      <c r="W10" s="7">
        <f t="shared" si="7"/>
        <v>4.4232219150540342</v>
      </c>
      <c r="X10" s="369">
        <v>0</v>
      </c>
      <c r="Y10" s="369">
        <v>0</v>
      </c>
      <c r="Z10" s="10">
        <f t="shared" si="8"/>
        <v>14.396621392990614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1:58" x14ac:dyDescent="0.2">
      <c r="A11" s="425"/>
      <c r="B11" s="56" t="s">
        <v>24</v>
      </c>
      <c r="C11" s="278">
        <v>186</v>
      </c>
      <c r="D11" s="279">
        <v>24</v>
      </c>
      <c r="E11" s="279">
        <v>5</v>
      </c>
      <c r="F11" s="7">
        <f t="shared" si="0"/>
        <v>26.881720430107528</v>
      </c>
      <c r="G11" s="7">
        <f t="shared" si="1"/>
        <v>5.4202801867911941</v>
      </c>
      <c r="H11" s="369">
        <v>0</v>
      </c>
      <c r="I11" s="369">
        <v>0</v>
      </c>
      <c r="J11" s="9">
        <f t="shared" si="2"/>
        <v>19.347810175555907</v>
      </c>
      <c r="K11" s="293">
        <v>139</v>
      </c>
      <c r="L11" s="279">
        <v>19</v>
      </c>
      <c r="M11" s="279">
        <v>0</v>
      </c>
      <c r="N11" s="8">
        <f t="shared" si="3"/>
        <v>0</v>
      </c>
      <c r="O11" s="7">
        <f t="shared" si="4"/>
        <v>3.1478036915152381</v>
      </c>
      <c r="P11" s="369">
        <v>0</v>
      </c>
      <c r="Q11" s="369">
        <v>0</v>
      </c>
      <c r="R11" s="10">
        <f t="shared" si="5"/>
        <v>15.425478491942663</v>
      </c>
      <c r="S11" s="293">
        <v>358</v>
      </c>
      <c r="T11" s="279">
        <v>38</v>
      </c>
      <c r="U11" s="279">
        <v>0</v>
      </c>
      <c r="V11" s="8">
        <f t="shared" si="6"/>
        <v>0</v>
      </c>
      <c r="W11" s="7">
        <f t="shared" si="7"/>
        <v>4.4232219150540342</v>
      </c>
      <c r="X11" s="369">
        <v>0</v>
      </c>
      <c r="Y11" s="369">
        <v>0</v>
      </c>
      <c r="Z11" s="10">
        <f t="shared" si="8"/>
        <v>13.491974571051346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58" x14ac:dyDescent="0.2">
      <c r="A12" s="425"/>
      <c r="B12" s="56" t="s">
        <v>25</v>
      </c>
      <c r="C12" s="278">
        <v>169</v>
      </c>
      <c r="D12" s="279">
        <v>16</v>
      </c>
      <c r="E12" s="279">
        <v>2</v>
      </c>
      <c r="F12" s="7">
        <f t="shared" si="0"/>
        <v>11.834319526627219</v>
      </c>
      <c r="G12" s="7">
        <f t="shared" si="1"/>
        <v>5.4202801867911941</v>
      </c>
      <c r="H12" s="369">
        <v>0</v>
      </c>
      <c r="I12" s="369">
        <v>0</v>
      </c>
      <c r="J12" s="9">
        <f t="shared" si="2"/>
        <v>20.031525154252154</v>
      </c>
      <c r="K12" s="293">
        <v>111</v>
      </c>
      <c r="L12" s="279">
        <v>15</v>
      </c>
      <c r="M12" s="279">
        <v>0</v>
      </c>
      <c r="N12" s="8">
        <f t="shared" si="3"/>
        <v>0</v>
      </c>
      <c r="O12" s="7">
        <f t="shared" si="4"/>
        <v>3.1478036915152381</v>
      </c>
      <c r="P12" s="369">
        <v>0</v>
      </c>
      <c r="Q12" s="369">
        <v>0</v>
      </c>
      <c r="R12" s="10">
        <f t="shared" si="5"/>
        <v>16.887022394206401</v>
      </c>
      <c r="S12" s="293">
        <v>310</v>
      </c>
      <c r="T12" s="279">
        <v>27</v>
      </c>
      <c r="U12" s="279">
        <v>0</v>
      </c>
      <c r="V12" s="8">
        <f t="shared" si="6"/>
        <v>0</v>
      </c>
      <c r="W12" s="7">
        <f t="shared" si="7"/>
        <v>4.4232219150540342</v>
      </c>
      <c r="X12" s="369">
        <v>0</v>
      </c>
      <c r="Y12" s="369">
        <v>0</v>
      </c>
      <c r="Z12" s="10">
        <f t="shared" si="8"/>
        <v>14.168813864066854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1:58" x14ac:dyDescent="0.2">
      <c r="A13" s="425"/>
      <c r="B13" s="56" t="s">
        <v>26</v>
      </c>
      <c r="C13" s="278">
        <v>164</v>
      </c>
      <c r="D13" s="279">
        <v>16</v>
      </c>
      <c r="E13" s="279">
        <v>0</v>
      </c>
      <c r="F13" s="7">
        <f t="shared" si="0"/>
        <v>0</v>
      </c>
      <c r="G13" s="7">
        <f t="shared" si="1"/>
        <v>5.4202801867911941</v>
      </c>
      <c r="H13" s="369">
        <v>0</v>
      </c>
      <c r="I13" s="369">
        <v>0</v>
      </c>
      <c r="J13" s="9">
        <f t="shared" si="2"/>
        <v>20.252585287679416</v>
      </c>
      <c r="K13" s="293">
        <v>89</v>
      </c>
      <c r="L13" s="279">
        <v>13</v>
      </c>
      <c r="M13" s="279">
        <v>0</v>
      </c>
      <c r="N13" s="8">
        <f t="shared" si="3"/>
        <v>0</v>
      </c>
      <c r="O13" s="7">
        <f t="shared" si="4"/>
        <v>3.1478036915152381</v>
      </c>
      <c r="P13" s="369">
        <v>0</v>
      </c>
      <c r="Q13" s="369">
        <v>0</v>
      </c>
      <c r="R13" s="10">
        <f t="shared" si="5"/>
        <v>18.491448019402174</v>
      </c>
      <c r="S13" s="293">
        <v>288</v>
      </c>
      <c r="T13" s="279">
        <v>29</v>
      </c>
      <c r="U13" s="279">
        <v>0</v>
      </c>
      <c r="V13" s="8">
        <f t="shared" si="6"/>
        <v>0</v>
      </c>
      <c r="W13" s="7">
        <f t="shared" si="7"/>
        <v>4.4232219150540342</v>
      </c>
      <c r="X13" s="369">
        <v>0</v>
      </c>
      <c r="Y13" s="369">
        <v>0</v>
      </c>
      <c r="Z13" s="10">
        <f t="shared" si="8"/>
        <v>14.53419202240211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x14ac:dyDescent="0.2">
      <c r="A14" s="425"/>
      <c r="B14" s="56" t="s">
        <v>27</v>
      </c>
      <c r="C14" s="278">
        <v>232</v>
      </c>
      <c r="D14" s="279">
        <v>28</v>
      </c>
      <c r="E14" s="279">
        <v>2</v>
      </c>
      <c r="F14" s="7">
        <f t="shared" si="0"/>
        <v>8.6206896551724128</v>
      </c>
      <c r="G14" s="7">
        <f t="shared" si="1"/>
        <v>5.4202801867911941</v>
      </c>
      <c r="H14" s="369">
        <v>0</v>
      </c>
      <c r="I14" s="369">
        <v>0</v>
      </c>
      <c r="J14" s="9">
        <f t="shared" si="2"/>
        <v>17.890858152850864</v>
      </c>
      <c r="K14" s="293">
        <v>121</v>
      </c>
      <c r="L14" s="279">
        <v>21</v>
      </c>
      <c r="M14" s="279">
        <v>1</v>
      </c>
      <c r="N14" s="8">
        <f t="shared" si="3"/>
        <v>8.2644628099173563</v>
      </c>
      <c r="O14" s="7">
        <f t="shared" si="4"/>
        <v>3.1478036915152381</v>
      </c>
      <c r="P14" s="369">
        <v>0</v>
      </c>
      <c r="Q14" s="369">
        <v>0</v>
      </c>
      <c r="R14" s="10">
        <f t="shared" si="5"/>
        <v>16.307044699358212</v>
      </c>
      <c r="S14" s="293">
        <v>332</v>
      </c>
      <c r="T14" s="279">
        <v>36</v>
      </c>
      <c r="U14" s="279">
        <v>3</v>
      </c>
      <c r="V14" s="8">
        <f t="shared" si="6"/>
        <v>9.0361445783132535</v>
      </c>
      <c r="W14" s="7">
        <f t="shared" si="7"/>
        <v>4.4232219150540342</v>
      </c>
      <c r="X14" s="369">
        <v>0</v>
      </c>
      <c r="Y14" s="369">
        <v>0</v>
      </c>
      <c r="Z14" s="10">
        <f t="shared" si="8"/>
        <v>13.840383632117105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x14ac:dyDescent="0.2">
      <c r="A15" s="425"/>
      <c r="B15" s="56" t="s">
        <v>28</v>
      </c>
      <c r="C15" s="278">
        <v>239</v>
      </c>
      <c r="D15" s="279">
        <v>28</v>
      </c>
      <c r="E15" s="279">
        <v>1</v>
      </c>
      <c r="F15" s="7">
        <f t="shared" si="0"/>
        <v>4.1841004184100417</v>
      </c>
      <c r="G15" s="7">
        <f t="shared" si="1"/>
        <v>5.4202801867911941</v>
      </c>
      <c r="H15" s="369">
        <v>0</v>
      </c>
      <c r="I15" s="369">
        <v>0</v>
      </c>
      <c r="J15" s="9">
        <f t="shared" si="2"/>
        <v>17.706877476166479</v>
      </c>
      <c r="K15" s="293">
        <v>140</v>
      </c>
      <c r="L15" s="279">
        <v>19</v>
      </c>
      <c r="M15" s="279">
        <v>0</v>
      </c>
      <c r="N15" s="8">
        <f t="shared" si="3"/>
        <v>0</v>
      </c>
      <c r="O15" s="7">
        <f t="shared" si="4"/>
        <v>3.1478036915152381</v>
      </c>
      <c r="P15" s="369">
        <v>0</v>
      </c>
      <c r="Q15" s="369">
        <v>0</v>
      </c>
      <c r="R15" s="10">
        <f t="shared" si="5"/>
        <v>15.381551070969348</v>
      </c>
      <c r="S15" s="293">
        <v>265</v>
      </c>
      <c r="T15" s="279">
        <v>36</v>
      </c>
      <c r="U15" s="279">
        <v>2</v>
      </c>
      <c r="V15" s="8">
        <f t="shared" si="6"/>
        <v>7.5471698113207548</v>
      </c>
      <c r="W15" s="7">
        <f t="shared" si="7"/>
        <v>4.4232219150540342</v>
      </c>
      <c r="X15" s="369">
        <v>0</v>
      </c>
      <c r="Y15" s="369">
        <v>0</v>
      </c>
      <c r="Z15" s="10">
        <f t="shared" si="8"/>
        <v>14.963841343947959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1:58" x14ac:dyDescent="0.2">
      <c r="A16" s="425"/>
      <c r="B16" s="56" t="s">
        <v>29</v>
      </c>
      <c r="C16" s="278">
        <v>174</v>
      </c>
      <c r="D16" s="279">
        <v>27</v>
      </c>
      <c r="E16" s="279">
        <v>2</v>
      </c>
      <c r="F16" s="7">
        <f t="shared" si="0"/>
        <v>11.494252873563218</v>
      </c>
      <c r="G16" s="7">
        <f t="shared" si="1"/>
        <v>5.4202801867911941</v>
      </c>
      <c r="H16" s="369">
        <v>0</v>
      </c>
      <c r="I16" s="369">
        <v>0</v>
      </c>
      <c r="J16" s="9">
        <f t="shared" si="2"/>
        <v>19.820063278100726</v>
      </c>
      <c r="K16" s="293">
        <v>106</v>
      </c>
      <c r="L16" s="279">
        <v>24</v>
      </c>
      <c r="M16" s="279">
        <v>0</v>
      </c>
      <c r="N16" s="8">
        <f t="shared" si="3"/>
        <v>0</v>
      </c>
      <c r="O16" s="7">
        <f t="shared" si="4"/>
        <v>3.1478036915152381</v>
      </c>
      <c r="P16" s="369">
        <v>0</v>
      </c>
      <c r="Q16" s="369">
        <v>0</v>
      </c>
      <c r="R16" s="10">
        <f t="shared" si="5"/>
        <v>17.207326916812058</v>
      </c>
      <c r="S16" s="293">
        <v>250</v>
      </c>
      <c r="T16" s="279">
        <v>38</v>
      </c>
      <c r="U16" s="279">
        <v>2</v>
      </c>
      <c r="V16" s="8">
        <f t="shared" si="6"/>
        <v>8</v>
      </c>
      <c r="W16" s="7">
        <f t="shared" si="7"/>
        <v>4.4232219150540342</v>
      </c>
      <c r="X16" s="369">
        <v>0</v>
      </c>
      <c r="Y16" s="369">
        <v>0</v>
      </c>
      <c r="Z16" s="10">
        <f t="shared" si="8"/>
        <v>15.275453824733383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1:58" x14ac:dyDescent="0.2">
      <c r="A17" s="425"/>
      <c r="B17" s="56" t="s">
        <v>30</v>
      </c>
      <c r="C17" s="278">
        <v>387</v>
      </c>
      <c r="D17" s="279">
        <v>43</v>
      </c>
      <c r="E17" s="279">
        <v>1</v>
      </c>
      <c r="F17" s="7">
        <f t="shared" si="0"/>
        <v>2.5839793281653747</v>
      </c>
      <c r="G17" s="7">
        <f t="shared" si="1"/>
        <v>5.4202801867911941</v>
      </c>
      <c r="H17" s="369">
        <v>0</v>
      </c>
      <c r="I17" s="369">
        <v>0</v>
      </c>
      <c r="J17" s="9">
        <f t="shared" si="2"/>
        <v>15.075787382832662</v>
      </c>
      <c r="K17" s="293">
        <v>199</v>
      </c>
      <c r="L17" s="279">
        <v>27</v>
      </c>
      <c r="M17" s="279">
        <v>1</v>
      </c>
      <c r="N17" s="8">
        <f t="shared" si="3"/>
        <v>5.025125628140704</v>
      </c>
      <c r="O17" s="7">
        <f t="shared" si="4"/>
        <v>3.1478036915152381</v>
      </c>
      <c r="P17" s="369">
        <v>0</v>
      </c>
      <c r="Q17" s="369">
        <v>0</v>
      </c>
      <c r="R17" s="10">
        <f t="shared" si="5"/>
        <v>13.408976176413558</v>
      </c>
      <c r="S17" s="293">
        <v>326</v>
      </c>
      <c r="T17" s="279">
        <v>42</v>
      </c>
      <c r="U17" s="279">
        <v>5</v>
      </c>
      <c r="V17" s="8">
        <f t="shared" si="6"/>
        <v>15.337423312883436</v>
      </c>
      <c r="W17" s="7">
        <f t="shared" si="7"/>
        <v>4.4232219150540342</v>
      </c>
      <c r="X17" s="369">
        <v>0</v>
      </c>
      <c r="Y17" s="369">
        <v>0</v>
      </c>
      <c r="Z17" s="10">
        <f t="shared" si="8"/>
        <v>13.926649510369522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x14ac:dyDescent="0.2">
      <c r="A18" s="425"/>
      <c r="B18" s="56" t="s">
        <v>31</v>
      </c>
      <c r="C18" s="278">
        <v>381</v>
      </c>
      <c r="D18" s="279">
        <v>39</v>
      </c>
      <c r="E18" s="279">
        <v>3</v>
      </c>
      <c r="F18" s="7">
        <f t="shared" si="0"/>
        <v>7.8740157480314963</v>
      </c>
      <c r="G18" s="7">
        <f t="shared" si="1"/>
        <v>5.4202801867911941</v>
      </c>
      <c r="H18" s="369">
        <v>0</v>
      </c>
      <c r="I18" s="369">
        <v>0</v>
      </c>
      <c r="J18" s="9">
        <f t="shared" si="2"/>
        <v>15.151518011143891</v>
      </c>
      <c r="K18" s="293">
        <v>216</v>
      </c>
      <c r="L18" s="279">
        <v>26</v>
      </c>
      <c r="M18" s="279">
        <v>0</v>
      </c>
      <c r="N18" s="8">
        <f t="shared" si="3"/>
        <v>0</v>
      </c>
      <c r="O18" s="7">
        <f t="shared" si="4"/>
        <v>3.1478036915152381</v>
      </c>
      <c r="P18" s="369">
        <v>0</v>
      </c>
      <c r="Q18" s="369">
        <v>0</v>
      </c>
      <c r="R18" s="10">
        <f t="shared" si="5"/>
        <v>12.996906041147307</v>
      </c>
      <c r="S18" s="293">
        <v>285</v>
      </c>
      <c r="T18" s="279">
        <v>30</v>
      </c>
      <c r="U18" s="279">
        <v>2</v>
      </c>
      <c r="V18" s="8">
        <f t="shared" si="6"/>
        <v>7.0175438596491233</v>
      </c>
      <c r="W18" s="7">
        <f t="shared" si="7"/>
        <v>4.4232219150540342</v>
      </c>
      <c r="X18" s="369">
        <v>0</v>
      </c>
      <c r="Y18" s="369">
        <v>0</v>
      </c>
      <c r="Z18" s="10">
        <f t="shared" si="8"/>
        <v>14.587268345653824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ht="13.5" thickBot="1" x14ac:dyDescent="0.25">
      <c r="A19" s="425"/>
      <c r="B19" s="63" t="s">
        <v>32</v>
      </c>
      <c r="C19" s="280">
        <v>309</v>
      </c>
      <c r="D19" s="281">
        <v>34</v>
      </c>
      <c r="E19" s="281">
        <v>5</v>
      </c>
      <c r="F19" s="43">
        <f t="shared" si="0"/>
        <v>16.181229773462782</v>
      </c>
      <c r="G19" s="43">
        <f t="shared" si="1"/>
        <v>5.4202801867911941</v>
      </c>
      <c r="H19" s="369">
        <v>0</v>
      </c>
      <c r="I19" s="369">
        <v>0</v>
      </c>
      <c r="J19" s="125">
        <f t="shared" si="2"/>
        <v>16.225941090122806</v>
      </c>
      <c r="K19" s="294">
        <v>112</v>
      </c>
      <c r="L19" s="281">
        <v>14</v>
      </c>
      <c r="M19" s="281">
        <v>0</v>
      </c>
      <c r="N19" s="42">
        <f t="shared" si="3"/>
        <v>0</v>
      </c>
      <c r="O19" s="43">
        <f t="shared" si="4"/>
        <v>3.1478036915152381</v>
      </c>
      <c r="P19" s="369">
        <v>0</v>
      </c>
      <c r="Q19" s="369">
        <v>0</v>
      </c>
      <c r="R19" s="102">
        <f t="shared" si="5"/>
        <v>16.82554907152489</v>
      </c>
      <c r="S19" s="294">
        <v>363</v>
      </c>
      <c r="T19" s="281">
        <v>35</v>
      </c>
      <c r="U19" s="281">
        <v>3</v>
      </c>
      <c r="V19" s="42">
        <f t="shared" si="6"/>
        <v>8.2644628099173563</v>
      </c>
      <c r="W19" s="43">
        <f t="shared" si="7"/>
        <v>4.4232219150540342</v>
      </c>
      <c r="X19" s="369">
        <v>0</v>
      </c>
      <c r="Y19" s="369">
        <v>0</v>
      </c>
      <c r="Z19" s="102">
        <f t="shared" si="8"/>
        <v>13.429301030521831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1:58" ht="16.5" thickTop="1" thickBot="1" x14ac:dyDescent="0.3">
      <c r="A20" s="426"/>
      <c r="B20" s="85" t="s">
        <v>33</v>
      </c>
      <c r="C20" s="392">
        <f>SUM(C8:C19)</f>
        <v>3098</v>
      </c>
      <c r="D20" s="367">
        <f>SUM(D8:D19)</f>
        <v>361</v>
      </c>
      <c r="E20" s="367">
        <f>SUM(E8:E19)</f>
        <v>31</v>
      </c>
      <c r="F20" s="86">
        <f t="shared" ref="F20:F71" si="9">IF(C20=0,"-",(E20/C20*1000))</f>
        <v>10.006455777921239</v>
      </c>
      <c r="G20" s="86">
        <f t="shared" si="1"/>
        <v>5.4202801867911941</v>
      </c>
      <c r="H20" s="369">
        <v>0</v>
      </c>
      <c r="I20" s="369">
        <v>0</v>
      </c>
      <c r="J20" s="141">
        <f t="shared" ref="J20:J44" si="10">IF(C20=0,"",(((G20*0.001)+2.58*(SQRT(G20*0.001/C20))))*1000)</f>
        <v>8.8329153994519842</v>
      </c>
      <c r="K20" s="290">
        <f>SUM(K8:K19)</f>
        <v>1642</v>
      </c>
      <c r="L20" s="275">
        <f>SUM(L8:L19)</f>
        <v>245</v>
      </c>
      <c r="M20" s="275">
        <f>SUM(M8:M19)</f>
        <v>7</v>
      </c>
      <c r="N20" s="142">
        <f t="shared" si="3"/>
        <v>4.2630937880633377</v>
      </c>
      <c r="O20" s="86">
        <f t="shared" si="4"/>
        <v>3.1478036915152381</v>
      </c>
      <c r="P20" s="369">
        <v>0</v>
      </c>
      <c r="Q20" s="369">
        <v>0</v>
      </c>
      <c r="R20" s="143">
        <f t="shared" si="5"/>
        <v>6.7200134270660117</v>
      </c>
      <c r="S20" s="290">
        <f>SUM(S8:S19)</f>
        <v>3743</v>
      </c>
      <c r="T20" s="275">
        <f>SUM(T8:T19)</f>
        <v>419</v>
      </c>
      <c r="U20" s="275">
        <f>SUM(U8:U19)</f>
        <v>20</v>
      </c>
      <c r="V20" s="142">
        <f t="shared" si="6"/>
        <v>5.3433075073470473</v>
      </c>
      <c r="W20" s="86">
        <f t="shared" si="7"/>
        <v>4.4232219150540342</v>
      </c>
      <c r="X20" s="369">
        <v>0</v>
      </c>
      <c r="Y20" s="369">
        <v>0</v>
      </c>
      <c r="Z20" s="143">
        <f t="shared" si="8"/>
        <v>7.2278750443897293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ht="12.75" customHeight="1" thickTop="1" x14ac:dyDescent="0.2">
      <c r="A21" s="424">
        <v>2008</v>
      </c>
      <c r="B21" s="55" t="s">
        <v>21</v>
      </c>
      <c r="C21" s="284">
        <v>303</v>
      </c>
      <c r="D21" s="285">
        <v>25</v>
      </c>
      <c r="E21" s="285">
        <v>3</v>
      </c>
      <c r="F21" s="13">
        <f t="shared" ref="F21:F32" si="11">IF(C21=0,"-",(E21/C21*1000))</f>
        <v>9.9009900990099009</v>
      </c>
      <c r="G21" s="13">
        <f t="shared" si="1"/>
        <v>5.4202801867911941</v>
      </c>
      <c r="H21" s="369">
        <v>0</v>
      </c>
      <c r="I21" s="369">
        <v>0</v>
      </c>
      <c r="J21" s="30">
        <f t="shared" ref="J21:J32" si="12">IF(C21=0,"",(((G21*0.001)+2.58*(SQRT(G21*0.001/C21))))*1000)</f>
        <v>16.332403374325498</v>
      </c>
      <c r="K21" s="296">
        <v>116</v>
      </c>
      <c r="L21" s="285">
        <v>14</v>
      </c>
      <c r="M21" s="285">
        <v>0</v>
      </c>
      <c r="N21" s="15">
        <f t="shared" si="3"/>
        <v>0</v>
      </c>
      <c r="O21" s="13">
        <f t="shared" si="4"/>
        <v>3.1478036915152381</v>
      </c>
      <c r="P21" s="369">
        <v>0</v>
      </c>
      <c r="Q21" s="369">
        <v>0</v>
      </c>
      <c r="R21" s="14">
        <f t="shared" si="5"/>
        <v>16.58765709159125</v>
      </c>
      <c r="S21" s="296">
        <v>384</v>
      </c>
      <c r="T21" s="285">
        <v>84</v>
      </c>
      <c r="U21" s="285">
        <v>2</v>
      </c>
      <c r="V21" s="15">
        <f t="shared" si="6"/>
        <v>5.208333333333333</v>
      </c>
      <c r="W21" s="13">
        <f t="shared" si="7"/>
        <v>4.4232219150540342</v>
      </c>
      <c r="X21" s="369">
        <v>0</v>
      </c>
      <c r="Y21" s="369">
        <v>0</v>
      </c>
      <c r="Z21" s="14">
        <f t="shared" si="8"/>
        <v>13.17957888492254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1:58" x14ac:dyDescent="0.2">
      <c r="A22" s="425"/>
      <c r="B22" s="56" t="s">
        <v>22</v>
      </c>
      <c r="C22" s="278">
        <v>177</v>
      </c>
      <c r="D22" s="279">
        <v>21</v>
      </c>
      <c r="E22" s="279">
        <v>2</v>
      </c>
      <c r="F22" s="7">
        <f t="shared" si="11"/>
        <v>11.299435028248588</v>
      </c>
      <c r="G22" s="7">
        <f t="shared" si="1"/>
        <v>5.4202801867911941</v>
      </c>
      <c r="H22" s="369">
        <v>0</v>
      </c>
      <c r="I22" s="369">
        <v>0</v>
      </c>
      <c r="J22" s="9">
        <f t="shared" si="12"/>
        <v>19.697509703950054</v>
      </c>
      <c r="K22" s="293">
        <v>115</v>
      </c>
      <c r="L22" s="279">
        <v>21</v>
      </c>
      <c r="M22" s="279">
        <v>0</v>
      </c>
      <c r="N22" s="8">
        <f t="shared" si="3"/>
        <v>0</v>
      </c>
      <c r="O22" s="7">
        <f t="shared" si="4"/>
        <v>3.1478036915152381</v>
      </c>
      <c r="P22" s="369">
        <v>0</v>
      </c>
      <c r="Q22" s="369">
        <v>0</v>
      </c>
      <c r="R22" s="10">
        <f t="shared" si="5"/>
        <v>16.645964755382593</v>
      </c>
      <c r="S22" s="293">
        <v>357</v>
      </c>
      <c r="T22" s="279">
        <v>41</v>
      </c>
      <c r="U22" s="279">
        <v>1</v>
      </c>
      <c r="V22" s="8">
        <f t="shared" si="6"/>
        <v>2.8011204481792715</v>
      </c>
      <c r="W22" s="7">
        <f t="shared" si="7"/>
        <v>4.4232219150540342</v>
      </c>
      <c r="X22" s="369">
        <v>0</v>
      </c>
      <c r="Y22" s="369">
        <v>0</v>
      </c>
      <c r="Z22" s="10">
        <f t="shared" si="8"/>
        <v>13.504667023247174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1:58" x14ac:dyDescent="0.2">
      <c r="A23" s="425"/>
      <c r="B23" s="56" t="s">
        <v>23</v>
      </c>
      <c r="C23" s="278">
        <v>145</v>
      </c>
      <c r="D23" s="279">
        <v>17</v>
      </c>
      <c r="E23" s="279">
        <v>3</v>
      </c>
      <c r="F23" s="7">
        <f t="shared" si="11"/>
        <v>20.689655172413794</v>
      </c>
      <c r="G23" s="7">
        <f t="shared" si="1"/>
        <v>5.4202801867911941</v>
      </c>
      <c r="H23" s="369">
        <v>0</v>
      </c>
      <c r="I23" s="369">
        <v>0</v>
      </c>
      <c r="J23" s="9">
        <f t="shared" si="12"/>
        <v>21.194452231374598</v>
      </c>
      <c r="K23" s="293">
        <v>79</v>
      </c>
      <c r="L23" s="279">
        <v>14</v>
      </c>
      <c r="M23" s="279">
        <v>1</v>
      </c>
      <c r="N23" s="8">
        <f t="shared" si="3"/>
        <v>12.658227848101266</v>
      </c>
      <c r="O23" s="7">
        <f t="shared" si="4"/>
        <v>3.1478036915152381</v>
      </c>
      <c r="P23" s="369">
        <v>0</v>
      </c>
      <c r="Q23" s="369">
        <v>0</v>
      </c>
      <c r="R23" s="10">
        <f t="shared" si="5"/>
        <v>19.433636819138314</v>
      </c>
      <c r="S23" s="293">
        <v>352</v>
      </c>
      <c r="T23" s="279">
        <v>38</v>
      </c>
      <c r="U23" s="279">
        <v>0</v>
      </c>
      <c r="V23" s="8">
        <f t="shared" si="6"/>
        <v>0</v>
      </c>
      <c r="W23" s="7">
        <f t="shared" si="7"/>
        <v>4.4232219150540342</v>
      </c>
      <c r="X23" s="369">
        <v>0</v>
      </c>
      <c r="Y23" s="369">
        <v>0</v>
      </c>
      <c r="Z23" s="10">
        <f t="shared" si="8"/>
        <v>13.568938491210314</v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1:58" x14ac:dyDescent="0.2">
      <c r="A24" s="425"/>
      <c r="B24" s="56" t="s">
        <v>24</v>
      </c>
      <c r="C24" s="278">
        <v>135</v>
      </c>
      <c r="D24" s="279">
        <v>12</v>
      </c>
      <c r="E24" s="279">
        <v>0</v>
      </c>
      <c r="F24" s="7">
        <f t="shared" si="11"/>
        <v>0</v>
      </c>
      <c r="G24" s="7">
        <f t="shared" si="1"/>
        <v>5.4202801867911941</v>
      </c>
      <c r="H24" s="369">
        <v>0</v>
      </c>
      <c r="I24" s="369">
        <v>0</v>
      </c>
      <c r="J24" s="9">
        <f t="shared" si="12"/>
        <v>21.768244843287459</v>
      </c>
      <c r="K24" s="293">
        <v>30</v>
      </c>
      <c r="L24" s="279">
        <v>5</v>
      </c>
      <c r="M24" s="279">
        <v>1</v>
      </c>
      <c r="N24" s="8">
        <f t="shared" si="3"/>
        <v>33.333333333333336</v>
      </c>
      <c r="O24" s="7">
        <f t="shared" si="4"/>
        <v>3.1478036915152381</v>
      </c>
      <c r="P24" s="369">
        <v>0</v>
      </c>
      <c r="Q24" s="369">
        <v>0</v>
      </c>
      <c r="R24" s="10">
        <f t="shared" si="5"/>
        <v>29.575718536871484</v>
      </c>
      <c r="S24" s="293">
        <v>234</v>
      </c>
      <c r="T24" s="279">
        <v>34</v>
      </c>
      <c r="U24" s="279">
        <v>3</v>
      </c>
      <c r="V24" s="8">
        <f t="shared" si="6"/>
        <v>12.820512820512819</v>
      </c>
      <c r="W24" s="7">
        <f t="shared" si="7"/>
        <v>4.4232219150540342</v>
      </c>
      <c r="X24" s="369">
        <v>0</v>
      </c>
      <c r="Y24" s="369">
        <v>0</v>
      </c>
      <c r="Z24" s="10">
        <f t="shared" si="8"/>
        <v>15.640336120200841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8" x14ac:dyDescent="0.2">
      <c r="A25" s="425"/>
      <c r="B25" s="56" t="s">
        <v>25</v>
      </c>
      <c r="C25" s="278">
        <v>154</v>
      </c>
      <c r="D25" s="279">
        <v>16</v>
      </c>
      <c r="E25" s="279">
        <v>1</v>
      </c>
      <c r="F25" s="7">
        <f t="shared" si="11"/>
        <v>6.4935064935064943</v>
      </c>
      <c r="G25" s="7">
        <f t="shared" si="1"/>
        <v>5.4202801867911941</v>
      </c>
      <c r="H25" s="369">
        <v>0</v>
      </c>
      <c r="I25" s="369">
        <v>0</v>
      </c>
      <c r="J25" s="9">
        <f t="shared" si="12"/>
        <v>20.726579932905601</v>
      </c>
      <c r="K25" s="293">
        <v>72</v>
      </c>
      <c r="L25" s="279">
        <v>10</v>
      </c>
      <c r="M25" s="279">
        <v>0</v>
      </c>
      <c r="N25" s="8">
        <f t="shared" si="3"/>
        <v>0</v>
      </c>
      <c r="O25" s="7">
        <f t="shared" si="4"/>
        <v>3.1478036915152381</v>
      </c>
      <c r="P25" s="369">
        <v>0</v>
      </c>
      <c r="Q25" s="369">
        <v>0</v>
      </c>
      <c r="R25" s="10">
        <f t="shared" si="5"/>
        <v>20.206949370023988</v>
      </c>
      <c r="S25" s="293">
        <v>308</v>
      </c>
      <c r="T25" s="279">
        <v>37</v>
      </c>
      <c r="U25" s="279">
        <v>1</v>
      </c>
      <c r="V25" s="8">
        <f t="shared" si="6"/>
        <v>3.2467532467532472</v>
      </c>
      <c r="W25" s="7">
        <f t="shared" si="7"/>
        <v>4.4232219150540342</v>
      </c>
      <c r="X25" s="369">
        <v>0</v>
      </c>
      <c r="Y25" s="369">
        <v>0</v>
      </c>
      <c r="Z25" s="10">
        <f t="shared" si="8"/>
        <v>14.200404196344326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8" x14ac:dyDescent="0.2">
      <c r="A26" s="425"/>
      <c r="B26" s="56" t="s">
        <v>26</v>
      </c>
      <c r="C26" s="278">
        <v>178</v>
      </c>
      <c r="D26" s="279">
        <v>21</v>
      </c>
      <c r="E26" s="279">
        <v>1</v>
      </c>
      <c r="F26" s="7">
        <f t="shared" si="11"/>
        <v>5.6179775280898872</v>
      </c>
      <c r="G26" s="7">
        <f t="shared" si="1"/>
        <v>5.4202801867911941</v>
      </c>
      <c r="H26" s="369">
        <v>0</v>
      </c>
      <c r="I26" s="369">
        <v>0</v>
      </c>
      <c r="J26" s="9">
        <f t="shared" si="12"/>
        <v>19.65734864122248</v>
      </c>
      <c r="K26" s="293">
        <v>126</v>
      </c>
      <c r="L26" s="279">
        <v>17</v>
      </c>
      <c r="M26" s="279">
        <v>0</v>
      </c>
      <c r="N26" s="8">
        <f t="shared" si="3"/>
        <v>0</v>
      </c>
      <c r="O26" s="7">
        <f t="shared" si="4"/>
        <v>3.1478036915152381</v>
      </c>
      <c r="P26" s="369">
        <v>0</v>
      </c>
      <c r="Q26" s="369">
        <v>0</v>
      </c>
      <c r="R26" s="10">
        <f t="shared" si="5"/>
        <v>16.043305704245633</v>
      </c>
      <c r="S26" s="293">
        <v>272</v>
      </c>
      <c r="T26" s="279">
        <v>33</v>
      </c>
      <c r="U26" s="279">
        <v>2</v>
      </c>
      <c r="V26" s="8">
        <f t="shared" si="6"/>
        <v>7.3529411764705879</v>
      </c>
      <c r="W26" s="7">
        <f t="shared" si="7"/>
        <v>4.4232219150540342</v>
      </c>
      <c r="X26" s="369">
        <v>0</v>
      </c>
      <c r="Y26" s="369">
        <v>0</v>
      </c>
      <c r="Z26" s="10">
        <f t="shared" si="8"/>
        <v>14.82732432202441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8" x14ac:dyDescent="0.2">
      <c r="A27" s="425"/>
      <c r="B27" s="56" t="s">
        <v>27</v>
      </c>
      <c r="C27" s="278">
        <v>201</v>
      </c>
      <c r="D27" s="279">
        <v>24</v>
      </c>
      <c r="E27" s="279">
        <v>0</v>
      </c>
      <c r="F27" s="7">
        <f t="shared" si="11"/>
        <v>0</v>
      </c>
      <c r="G27" s="7">
        <f t="shared" si="1"/>
        <v>5.4202801867911941</v>
      </c>
      <c r="H27" s="369">
        <v>0</v>
      </c>
      <c r="I27" s="369">
        <v>0</v>
      </c>
      <c r="J27" s="9">
        <f t="shared" si="12"/>
        <v>18.818051040836171</v>
      </c>
      <c r="K27" s="293">
        <v>137</v>
      </c>
      <c r="L27" s="279">
        <v>22</v>
      </c>
      <c r="M27" s="279">
        <v>0</v>
      </c>
      <c r="N27" s="8">
        <f t="shared" si="3"/>
        <v>0</v>
      </c>
      <c r="O27" s="7">
        <f t="shared" si="4"/>
        <v>3.1478036915152381</v>
      </c>
      <c r="P27" s="369">
        <v>0</v>
      </c>
      <c r="Q27" s="369">
        <v>0</v>
      </c>
      <c r="R27" s="10">
        <f t="shared" si="5"/>
        <v>15.514771848785417</v>
      </c>
      <c r="S27" s="293">
        <v>284</v>
      </c>
      <c r="T27" s="279">
        <v>36</v>
      </c>
      <c r="U27" s="279">
        <v>1</v>
      </c>
      <c r="V27" s="8">
        <f t="shared" si="6"/>
        <v>3.5211267605633805</v>
      </c>
      <c r="W27" s="7">
        <f t="shared" si="7"/>
        <v>4.4232219150540342</v>
      </c>
      <c r="X27" s="369">
        <v>0</v>
      </c>
      <c r="Y27" s="369">
        <v>0</v>
      </c>
      <c r="Z27" s="10">
        <f t="shared" si="8"/>
        <v>14.605147069111927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1:58" x14ac:dyDescent="0.2">
      <c r="A28" s="425"/>
      <c r="B28" s="56" t="s">
        <v>28</v>
      </c>
      <c r="C28" s="278">
        <v>193</v>
      </c>
      <c r="D28" s="279">
        <v>29</v>
      </c>
      <c r="E28" s="279">
        <v>0</v>
      </c>
      <c r="F28" s="7">
        <f t="shared" si="11"/>
        <v>0</v>
      </c>
      <c r="G28" s="7">
        <f t="shared" si="1"/>
        <v>5.4202801867911941</v>
      </c>
      <c r="H28" s="369">
        <v>0</v>
      </c>
      <c r="I28" s="369">
        <v>0</v>
      </c>
      <c r="J28" s="9">
        <f t="shared" si="12"/>
        <v>19.092905732104988</v>
      </c>
      <c r="K28" s="293">
        <v>167</v>
      </c>
      <c r="L28" s="279">
        <v>29</v>
      </c>
      <c r="M28" s="279">
        <v>0</v>
      </c>
      <c r="N28" s="8">
        <f t="shared" si="3"/>
        <v>0</v>
      </c>
      <c r="O28" s="7">
        <f t="shared" si="4"/>
        <v>3.1478036915152381</v>
      </c>
      <c r="P28" s="369">
        <v>0</v>
      </c>
      <c r="Q28" s="369">
        <v>0</v>
      </c>
      <c r="R28" s="10">
        <f t="shared" si="5"/>
        <v>14.349022747338543</v>
      </c>
      <c r="S28" s="293">
        <v>240</v>
      </c>
      <c r="T28" s="279">
        <v>40</v>
      </c>
      <c r="U28" s="279">
        <v>1</v>
      </c>
      <c r="V28" s="8">
        <f t="shared" si="6"/>
        <v>4.166666666666667</v>
      </c>
      <c r="W28" s="7">
        <f t="shared" si="7"/>
        <v>4.4232219150540342</v>
      </c>
      <c r="X28" s="369">
        <v>0</v>
      </c>
      <c r="Y28" s="369">
        <v>0</v>
      </c>
      <c r="Z28" s="10">
        <f t="shared" si="8"/>
        <v>15.499234727163977</v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58" x14ac:dyDescent="0.2">
      <c r="A29" s="425"/>
      <c r="B29" s="56" t="s">
        <v>29</v>
      </c>
      <c r="C29" s="278">
        <v>206</v>
      </c>
      <c r="D29" s="279">
        <v>20</v>
      </c>
      <c r="E29" s="279">
        <v>0</v>
      </c>
      <c r="F29" s="7">
        <f t="shared" si="11"/>
        <v>0</v>
      </c>
      <c r="G29" s="7">
        <f t="shared" si="1"/>
        <v>5.4202801867911941</v>
      </c>
      <c r="H29" s="369">
        <v>0</v>
      </c>
      <c r="I29" s="369">
        <v>0</v>
      </c>
      <c r="J29" s="9">
        <f t="shared" si="12"/>
        <v>18.654457960143191</v>
      </c>
      <c r="K29" s="293">
        <v>136</v>
      </c>
      <c r="L29" s="279">
        <v>27</v>
      </c>
      <c r="M29" s="279">
        <v>1</v>
      </c>
      <c r="N29" s="8">
        <f t="shared" si="3"/>
        <v>7.3529411764705879</v>
      </c>
      <c r="O29" s="7">
        <f t="shared" si="4"/>
        <v>3.1478036915152381</v>
      </c>
      <c r="P29" s="369">
        <v>0</v>
      </c>
      <c r="Q29" s="369">
        <v>0</v>
      </c>
      <c r="R29" s="10">
        <f t="shared" si="5"/>
        <v>15.560155370684173</v>
      </c>
      <c r="S29" s="293">
        <v>238</v>
      </c>
      <c r="T29" s="279">
        <v>40</v>
      </c>
      <c r="U29" s="279">
        <v>2</v>
      </c>
      <c r="V29" s="8">
        <f t="shared" si="6"/>
        <v>8.4033613445378155</v>
      </c>
      <c r="W29" s="7">
        <f t="shared" si="7"/>
        <v>4.4232219150540342</v>
      </c>
      <c r="X29" s="369">
        <v>0</v>
      </c>
      <c r="Y29" s="369">
        <v>0</v>
      </c>
      <c r="Z29" s="10">
        <f t="shared" si="8"/>
        <v>15.54567523613782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8" x14ac:dyDescent="0.2">
      <c r="A30" s="425"/>
      <c r="B30" s="56" t="s">
        <v>30</v>
      </c>
      <c r="C30" s="278">
        <v>187</v>
      </c>
      <c r="D30" s="279">
        <v>20</v>
      </c>
      <c r="E30" s="279">
        <v>1</v>
      </c>
      <c r="F30" s="7">
        <f t="shared" si="11"/>
        <v>5.3475935828877006</v>
      </c>
      <c r="G30" s="7">
        <f t="shared" si="1"/>
        <v>5.4202801867911941</v>
      </c>
      <c r="H30" s="369">
        <v>0</v>
      </c>
      <c r="I30" s="369">
        <v>0</v>
      </c>
      <c r="J30" s="9">
        <f t="shared" si="12"/>
        <v>19.310520871722865</v>
      </c>
      <c r="K30" s="293">
        <v>122</v>
      </c>
      <c r="L30" s="279">
        <v>26</v>
      </c>
      <c r="M30" s="279">
        <v>0</v>
      </c>
      <c r="N30" s="8">
        <f t="shared" si="3"/>
        <v>0</v>
      </c>
      <c r="O30" s="7">
        <f t="shared" si="4"/>
        <v>3.1478036915152381</v>
      </c>
      <c r="P30" s="369">
        <v>0</v>
      </c>
      <c r="Q30" s="369">
        <v>0</v>
      </c>
      <c r="R30" s="10">
        <f t="shared" si="5"/>
        <v>16.253002413497274</v>
      </c>
      <c r="S30" s="293">
        <v>260</v>
      </c>
      <c r="T30" s="279">
        <v>36</v>
      </c>
      <c r="U30" s="279">
        <v>1</v>
      </c>
      <c r="V30" s="8">
        <f t="shared" si="6"/>
        <v>3.8461538461538463</v>
      </c>
      <c r="W30" s="7">
        <f t="shared" si="7"/>
        <v>4.4232219150540342</v>
      </c>
      <c r="X30" s="369">
        <v>0</v>
      </c>
      <c r="Y30" s="369">
        <v>0</v>
      </c>
      <c r="Z30" s="10">
        <f t="shared" si="8"/>
        <v>15.064710813801975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8" x14ac:dyDescent="0.2">
      <c r="A31" s="425"/>
      <c r="B31" s="56" t="s">
        <v>31</v>
      </c>
      <c r="C31" s="278">
        <v>180</v>
      </c>
      <c r="D31" s="279">
        <v>18</v>
      </c>
      <c r="E31" s="279">
        <v>0</v>
      </c>
      <c r="F31" s="7">
        <f t="shared" si="11"/>
        <v>0</v>
      </c>
      <c r="G31" s="7">
        <f t="shared" si="1"/>
        <v>5.4202801867911941</v>
      </c>
      <c r="H31" s="369">
        <v>0</v>
      </c>
      <c r="I31" s="369">
        <v>0</v>
      </c>
      <c r="J31" s="9">
        <f t="shared" si="12"/>
        <v>19.578032879487107</v>
      </c>
      <c r="K31" s="293">
        <v>170</v>
      </c>
      <c r="L31" s="279">
        <v>24</v>
      </c>
      <c r="M31" s="279">
        <v>0</v>
      </c>
      <c r="N31" s="8">
        <f t="shared" si="3"/>
        <v>0</v>
      </c>
      <c r="O31" s="7">
        <f t="shared" si="4"/>
        <v>3.1478036915152381</v>
      </c>
      <c r="P31" s="369">
        <v>0</v>
      </c>
      <c r="Q31" s="369">
        <v>0</v>
      </c>
      <c r="R31" s="10">
        <f t="shared" si="5"/>
        <v>14.2497485376174</v>
      </c>
      <c r="S31" s="293">
        <v>290</v>
      </c>
      <c r="T31" s="279">
        <v>31</v>
      </c>
      <c r="U31" s="279">
        <v>2</v>
      </c>
      <c r="V31" s="8">
        <f t="shared" si="6"/>
        <v>6.8965517241379306</v>
      </c>
      <c r="W31" s="7">
        <f t="shared" si="7"/>
        <v>4.4232219150540342</v>
      </c>
      <c r="X31" s="369">
        <v>0</v>
      </c>
      <c r="Y31" s="369">
        <v>0</v>
      </c>
      <c r="Z31" s="10">
        <f t="shared" si="8"/>
        <v>14.499266287272533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ht="13.5" thickBot="1" x14ac:dyDescent="0.25">
      <c r="A32" s="425"/>
      <c r="B32" s="63" t="s">
        <v>32</v>
      </c>
      <c r="C32" s="387">
        <v>191</v>
      </c>
      <c r="D32" s="388">
        <v>24</v>
      </c>
      <c r="E32" s="388">
        <v>1</v>
      </c>
      <c r="F32" s="43">
        <f t="shared" si="11"/>
        <v>5.2356020942408383</v>
      </c>
      <c r="G32" s="43">
        <f t="shared" si="1"/>
        <v>5.4202801867911941</v>
      </c>
      <c r="H32" s="369">
        <v>0</v>
      </c>
      <c r="I32" s="369">
        <v>0</v>
      </c>
      <c r="J32" s="125">
        <f t="shared" si="12"/>
        <v>19.164303740001074</v>
      </c>
      <c r="K32" s="294">
        <v>92</v>
      </c>
      <c r="L32" s="281">
        <v>17</v>
      </c>
      <c r="M32" s="281">
        <v>0</v>
      </c>
      <c r="N32" s="42">
        <f t="shared" si="3"/>
        <v>0</v>
      </c>
      <c r="O32" s="43">
        <f t="shared" si="4"/>
        <v>3.1478036915152381</v>
      </c>
      <c r="P32" s="369">
        <v>0</v>
      </c>
      <c r="Q32" s="369">
        <v>0</v>
      </c>
      <c r="R32" s="102">
        <f t="shared" si="5"/>
        <v>18.239206546539378</v>
      </c>
      <c r="S32" s="294">
        <v>206</v>
      </c>
      <c r="T32" s="281">
        <v>31</v>
      </c>
      <c r="U32" s="281">
        <v>2</v>
      </c>
      <c r="V32" s="42">
        <f t="shared" si="6"/>
        <v>9.7087378640776691</v>
      </c>
      <c r="W32" s="43">
        <f t="shared" si="7"/>
        <v>4.4232219150540342</v>
      </c>
      <c r="X32" s="369">
        <v>0</v>
      </c>
      <c r="Y32" s="369">
        <v>0</v>
      </c>
      <c r="Z32" s="102">
        <f t="shared" si="8"/>
        <v>16.378383767950865</v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6.5" thickTop="1" thickBot="1" x14ac:dyDescent="0.3">
      <c r="A33" s="426"/>
      <c r="B33" s="85" t="s">
        <v>33</v>
      </c>
      <c r="C33" s="274">
        <f>SUM(C21:C32)</f>
        <v>2250</v>
      </c>
      <c r="D33" s="275">
        <f>SUM(D21:D32)</f>
        <v>247</v>
      </c>
      <c r="E33" s="275">
        <f>SUM(E21:E32)</f>
        <v>12</v>
      </c>
      <c r="F33" s="86">
        <f t="shared" si="9"/>
        <v>5.333333333333333</v>
      </c>
      <c r="G33" s="86">
        <f t="shared" si="1"/>
        <v>5.4202801867911941</v>
      </c>
      <c r="H33" s="369">
        <v>0</v>
      </c>
      <c r="I33" s="369">
        <v>0</v>
      </c>
      <c r="J33" s="141">
        <f t="shared" si="10"/>
        <v>9.424697360938147</v>
      </c>
      <c r="K33" s="290">
        <f>SUM(K21:K32)</f>
        <v>1362</v>
      </c>
      <c r="L33" s="275">
        <f>SUM(L21:L32)</f>
        <v>226</v>
      </c>
      <c r="M33" s="275">
        <f>SUM(M21:M32)</f>
        <v>3</v>
      </c>
      <c r="N33" s="142">
        <f t="shared" si="3"/>
        <v>2.2026431718061676</v>
      </c>
      <c r="O33" s="86">
        <f t="shared" si="4"/>
        <v>3.1478036915152381</v>
      </c>
      <c r="P33" s="369">
        <v>0</v>
      </c>
      <c r="Q33" s="369">
        <v>0</v>
      </c>
      <c r="R33" s="143">
        <f t="shared" si="5"/>
        <v>7.0700509881861562</v>
      </c>
      <c r="S33" s="290">
        <f>SUM(S21:S32)</f>
        <v>3425</v>
      </c>
      <c r="T33" s="275">
        <f>SUM(T21:T32)</f>
        <v>481</v>
      </c>
      <c r="U33" s="275">
        <f>SUM(U21:U32)</f>
        <v>18</v>
      </c>
      <c r="V33" s="142">
        <f t="shared" si="6"/>
        <v>5.2554744525547443</v>
      </c>
      <c r="W33" s="86">
        <f t="shared" si="7"/>
        <v>4.4232219150540342</v>
      </c>
      <c r="X33" s="369">
        <v>0</v>
      </c>
      <c r="Y33" s="369">
        <v>0</v>
      </c>
      <c r="Z33" s="143">
        <f t="shared" si="8"/>
        <v>7.3551869199420166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ht="12.75" customHeight="1" thickTop="1" x14ac:dyDescent="0.2">
      <c r="A34" s="427">
        <v>2009</v>
      </c>
      <c r="B34" s="55" t="s">
        <v>21</v>
      </c>
      <c r="C34" s="276">
        <v>239</v>
      </c>
      <c r="D34" s="277">
        <v>24</v>
      </c>
      <c r="E34" s="277">
        <v>0</v>
      </c>
      <c r="F34" s="13">
        <f t="shared" si="9"/>
        <v>0</v>
      </c>
      <c r="G34" s="13">
        <f t="shared" si="1"/>
        <v>5.4202801867911941</v>
      </c>
      <c r="H34" s="369">
        <v>0</v>
      </c>
      <c r="I34" s="369">
        <v>0</v>
      </c>
      <c r="J34" s="30">
        <f t="shared" si="10"/>
        <v>17.706877476166479</v>
      </c>
      <c r="K34" s="296">
        <v>163</v>
      </c>
      <c r="L34" s="285">
        <v>14</v>
      </c>
      <c r="M34" s="285">
        <v>0</v>
      </c>
      <c r="N34" s="15">
        <f t="shared" si="3"/>
        <v>0</v>
      </c>
      <c r="O34" s="13">
        <f t="shared" si="4"/>
        <v>3.1478036915152381</v>
      </c>
      <c r="P34" s="369">
        <v>0</v>
      </c>
      <c r="Q34" s="369">
        <v>0</v>
      </c>
      <c r="R34" s="14">
        <f t="shared" si="5"/>
        <v>14.485628028148614</v>
      </c>
      <c r="S34" s="296">
        <v>313</v>
      </c>
      <c r="T34" s="285">
        <v>38</v>
      </c>
      <c r="U34" s="285">
        <v>3</v>
      </c>
      <c r="V34" s="15">
        <f t="shared" si="6"/>
        <v>9.5846645367412133</v>
      </c>
      <c r="W34" s="13">
        <f t="shared" si="7"/>
        <v>4.4232219150540342</v>
      </c>
      <c r="X34" s="369">
        <v>0</v>
      </c>
      <c r="Y34" s="369">
        <v>0</v>
      </c>
      <c r="Z34" s="14">
        <f t="shared" si="8"/>
        <v>14.121997298928804</v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x14ac:dyDescent="0.2">
      <c r="A35" s="428"/>
      <c r="B35" s="56" t="s">
        <v>22</v>
      </c>
      <c r="C35" s="278">
        <v>212</v>
      </c>
      <c r="D35" s="279">
        <v>20</v>
      </c>
      <c r="E35" s="279">
        <v>2</v>
      </c>
      <c r="F35" s="7">
        <f t="shared" si="9"/>
        <v>9.4339622641509422</v>
      </c>
      <c r="G35" s="7">
        <f t="shared" si="1"/>
        <v>5.4202801867911941</v>
      </c>
      <c r="H35" s="369">
        <v>0</v>
      </c>
      <c r="I35" s="369">
        <v>0</v>
      </c>
      <c r="J35" s="9">
        <f t="shared" si="10"/>
        <v>18.465837703489928</v>
      </c>
      <c r="K35" s="293">
        <v>127</v>
      </c>
      <c r="L35" s="279">
        <v>17</v>
      </c>
      <c r="M35" s="279">
        <v>0</v>
      </c>
      <c r="N35" s="8">
        <f t="shared" si="3"/>
        <v>0</v>
      </c>
      <c r="O35" s="7">
        <f t="shared" si="4"/>
        <v>3.1478036915152381</v>
      </c>
      <c r="P35" s="369">
        <v>0</v>
      </c>
      <c r="Q35" s="369">
        <v>0</v>
      </c>
      <c r="R35" s="10">
        <f t="shared" si="5"/>
        <v>15.992435675528654</v>
      </c>
      <c r="S35" s="293">
        <v>331</v>
      </c>
      <c r="T35" s="279">
        <v>46</v>
      </c>
      <c r="U35" s="279">
        <v>2</v>
      </c>
      <c r="V35" s="8">
        <f t="shared" si="6"/>
        <v>6.0422960725075532</v>
      </c>
      <c r="W35" s="7">
        <f t="shared" si="7"/>
        <v>4.4232219150540342</v>
      </c>
      <c r="X35" s="369">
        <v>0</v>
      </c>
      <c r="Y35" s="369">
        <v>0</v>
      </c>
      <c r="Z35" s="10">
        <f t="shared" si="8"/>
        <v>13.854598223931472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2">
      <c r="A36" s="428"/>
      <c r="B36" s="56" t="s">
        <v>23</v>
      </c>
      <c r="C36" s="278">
        <v>204</v>
      </c>
      <c r="D36" s="279">
        <v>19</v>
      </c>
      <c r="E36" s="279">
        <v>0</v>
      </c>
      <c r="F36" s="7">
        <f t="shared" si="9"/>
        <v>0</v>
      </c>
      <c r="G36" s="7">
        <f t="shared" si="1"/>
        <v>5.4202801867911941</v>
      </c>
      <c r="H36" s="369">
        <v>0</v>
      </c>
      <c r="I36" s="369">
        <v>0</v>
      </c>
      <c r="J36" s="9">
        <f t="shared" si="10"/>
        <v>18.719173151804743</v>
      </c>
      <c r="K36" s="293">
        <v>134</v>
      </c>
      <c r="L36" s="279">
        <v>24</v>
      </c>
      <c r="M36" s="279">
        <v>0</v>
      </c>
      <c r="N36" s="8">
        <f t="shared" si="3"/>
        <v>0</v>
      </c>
      <c r="O36" s="7">
        <f t="shared" si="4"/>
        <v>3.1478036915152381</v>
      </c>
      <c r="P36" s="369">
        <v>0</v>
      </c>
      <c r="Q36" s="369">
        <v>0</v>
      </c>
      <c r="R36" s="10">
        <f t="shared" si="5"/>
        <v>15.652441783935316</v>
      </c>
      <c r="S36" s="293">
        <v>383</v>
      </c>
      <c r="T36" s="279">
        <v>46</v>
      </c>
      <c r="U36" s="279">
        <v>3</v>
      </c>
      <c r="V36" s="8">
        <f t="shared" si="6"/>
        <v>7.832898172323759</v>
      </c>
      <c r="W36" s="7">
        <f t="shared" si="7"/>
        <v>4.4232219150540342</v>
      </c>
      <c r="X36" s="369">
        <v>0</v>
      </c>
      <c r="Y36" s="369">
        <v>0</v>
      </c>
      <c r="Z36" s="10">
        <f t="shared" si="8"/>
        <v>13.19100270839731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x14ac:dyDescent="0.2">
      <c r="A37" s="428"/>
      <c r="B37" s="56" t="s">
        <v>24</v>
      </c>
      <c r="C37" s="278">
        <v>256</v>
      </c>
      <c r="D37" s="279">
        <v>26</v>
      </c>
      <c r="E37" s="279">
        <v>1</v>
      </c>
      <c r="F37" s="7">
        <f t="shared" si="9"/>
        <v>3.90625</v>
      </c>
      <c r="G37" s="7">
        <f t="shared" si="1"/>
        <v>5.4202801867911941</v>
      </c>
      <c r="H37" s="369">
        <v>0</v>
      </c>
      <c r="I37" s="369">
        <v>0</v>
      </c>
      <c r="J37" s="9">
        <f t="shared" si="10"/>
        <v>17.291916722853227</v>
      </c>
      <c r="K37" s="383">
        <v>166</v>
      </c>
      <c r="L37" s="383">
        <v>16</v>
      </c>
      <c r="M37" s="383">
        <v>2</v>
      </c>
      <c r="N37" s="8">
        <f t="shared" si="3"/>
        <v>12.048192771084338</v>
      </c>
      <c r="O37" s="7">
        <f t="shared" si="4"/>
        <v>3.1478036915152381</v>
      </c>
      <c r="P37" s="369">
        <v>0</v>
      </c>
      <c r="Q37" s="369">
        <v>0</v>
      </c>
      <c r="R37" s="10">
        <f t="shared" si="5"/>
        <v>14.38271070026226</v>
      </c>
      <c r="S37" s="293">
        <v>348</v>
      </c>
      <c r="T37" s="279">
        <v>51</v>
      </c>
      <c r="U37" s="279">
        <v>1</v>
      </c>
      <c r="V37" s="8">
        <f t="shared" si="6"/>
        <v>2.8735632183908044</v>
      </c>
      <c r="W37" s="7">
        <f t="shared" si="7"/>
        <v>4.4232219150540342</v>
      </c>
      <c r="X37" s="369">
        <v>0</v>
      </c>
      <c r="Y37" s="369">
        <v>0</v>
      </c>
      <c r="Z37" s="10">
        <f t="shared" si="8"/>
        <v>13.621349903532455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1:58" x14ac:dyDescent="0.2">
      <c r="A38" s="428"/>
      <c r="B38" s="56" t="s">
        <v>25</v>
      </c>
      <c r="C38" s="278">
        <v>216</v>
      </c>
      <c r="D38" s="279">
        <v>21</v>
      </c>
      <c r="E38" s="279">
        <v>2</v>
      </c>
      <c r="F38" s="7">
        <f t="shared" si="9"/>
        <v>9.2592592592592595</v>
      </c>
      <c r="G38" s="7">
        <f t="shared" si="1"/>
        <v>5.4202801867911941</v>
      </c>
      <c r="H38" s="369">
        <v>0</v>
      </c>
      <c r="I38" s="369">
        <v>0</v>
      </c>
      <c r="J38" s="9">
        <f t="shared" si="10"/>
        <v>18.34448104240629</v>
      </c>
      <c r="K38" s="293">
        <v>136</v>
      </c>
      <c r="L38" s="279">
        <v>20</v>
      </c>
      <c r="M38" s="279">
        <v>0</v>
      </c>
      <c r="N38" s="8">
        <f t="shared" si="3"/>
        <v>0</v>
      </c>
      <c r="O38" s="7">
        <f t="shared" si="4"/>
        <v>3.1478036915152381</v>
      </c>
      <c r="P38" s="369">
        <v>0</v>
      </c>
      <c r="Q38" s="369">
        <v>0</v>
      </c>
      <c r="R38" s="10">
        <f t="shared" si="5"/>
        <v>15.560155370684173</v>
      </c>
      <c r="S38" s="293">
        <v>373</v>
      </c>
      <c r="T38" s="279">
        <v>44</v>
      </c>
      <c r="U38" s="279">
        <v>1</v>
      </c>
      <c r="V38" s="8">
        <f t="shared" si="6"/>
        <v>2.6809651474530831</v>
      </c>
      <c r="W38" s="7">
        <f t="shared" si="7"/>
        <v>4.4232219150540342</v>
      </c>
      <c r="X38" s="369">
        <v>0</v>
      </c>
      <c r="Y38" s="369">
        <v>0</v>
      </c>
      <c r="Z38" s="10">
        <f t="shared" si="8"/>
        <v>13.307755929421637</v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spans="1:58" x14ac:dyDescent="0.2">
      <c r="A39" s="428"/>
      <c r="B39" s="56" t="s">
        <v>26</v>
      </c>
      <c r="C39" s="278">
        <v>196</v>
      </c>
      <c r="D39" s="279">
        <v>21</v>
      </c>
      <c r="E39" s="279">
        <v>1</v>
      </c>
      <c r="F39" s="7">
        <f t="shared" si="9"/>
        <v>5.1020408163265305</v>
      </c>
      <c r="G39" s="7">
        <f t="shared" si="1"/>
        <v>5.4202801867911941</v>
      </c>
      <c r="H39" s="369">
        <v>0</v>
      </c>
      <c r="I39" s="369">
        <v>0</v>
      </c>
      <c r="J39" s="9">
        <f t="shared" si="10"/>
        <v>18.987864799433517</v>
      </c>
      <c r="K39" s="293">
        <v>148</v>
      </c>
      <c r="L39" s="279">
        <v>22</v>
      </c>
      <c r="M39" s="279">
        <v>1</v>
      </c>
      <c r="N39" s="8">
        <f t="shared" si="3"/>
        <v>6.756756756756757</v>
      </c>
      <c r="O39" s="7">
        <f t="shared" si="4"/>
        <v>3.1478036915152381</v>
      </c>
      <c r="P39" s="369">
        <v>0</v>
      </c>
      <c r="Q39" s="369">
        <v>0</v>
      </c>
      <c r="R39" s="10">
        <f t="shared" si="5"/>
        <v>15.046316116196065</v>
      </c>
      <c r="S39" s="293">
        <v>336</v>
      </c>
      <c r="T39" s="279">
        <v>45</v>
      </c>
      <c r="U39" s="279">
        <v>1</v>
      </c>
      <c r="V39" s="8">
        <f t="shared" si="6"/>
        <v>2.9761904761904758</v>
      </c>
      <c r="W39" s="7">
        <f t="shared" si="7"/>
        <v>4.4232219150540342</v>
      </c>
      <c r="X39" s="369">
        <v>0</v>
      </c>
      <c r="Y39" s="369">
        <v>0</v>
      </c>
      <c r="Z39" s="10">
        <f t="shared" si="8"/>
        <v>13.784161268636316</v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1:58" x14ac:dyDescent="0.2">
      <c r="A40" s="428"/>
      <c r="B40" s="56" t="s">
        <v>27</v>
      </c>
      <c r="C40" s="278">
        <v>182</v>
      </c>
      <c r="D40" s="279">
        <v>20</v>
      </c>
      <c r="E40" s="279">
        <v>0</v>
      </c>
      <c r="F40" s="7">
        <f t="shared" si="9"/>
        <v>0</v>
      </c>
      <c r="G40" s="7">
        <f t="shared" si="1"/>
        <v>5.4202801867911941</v>
      </c>
      <c r="H40" s="369">
        <v>0</v>
      </c>
      <c r="I40" s="369">
        <v>0</v>
      </c>
      <c r="J40" s="9">
        <f t="shared" si="10"/>
        <v>19.500028138799102</v>
      </c>
      <c r="K40" s="293">
        <v>110</v>
      </c>
      <c r="L40" s="279">
        <v>15</v>
      </c>
      <c r="M40" s="279">
        <v>0</v>
      </c>
      <c r="N40" s="8">
        <f t="shared" si="3"/>
        <v>0</v>
      </c>
      <c r="O40" s="7">
        <f t="shared" si="4"/>
        <v>3.1478036915152381</v>
      </c>
      <c r="P40" s="369">
        <v>0</v>
      </c>
      <c r="Q40" s="369">
        <v>0</v>
      </c>
      <c r="R40" s="10">
        <f t="shared" si="5"/>
        <v>16.949332095744452</v>
      </c>
      <c r="S40" s="293">
        <v>210</v>
      </c>
      <c r="T40" s="279">
        <v>29</v>
      </c>
      <c r="U40" s="279">
        <v>3</v>
      </c>
      <c r="V40" s="8">
        <f t="shared" si="6"/>
        <v>14.285714285714285</v>
      </c>
      <c r="W40" s="7">
        <f t="shared" si="7"/>
        <v>4.4232219150540342</v>
      </c>
      <c r="X40" s="369">
        <v>0</v>
      </c>
      <c r="Y40" s="369">
        <v>0</v>
      </c>
      <c r="Z40" s="10">
        <f t="shared" si="8"/>
        <v>16.263977673463742</v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8" x14ac:dyDescent="0.2">
      <c r="A41" s="428"/>
      <c r="B41" s="56" t="s">
        <v>28</v>
      </c>
      <c r="C41" s="278">
        <v>123</v>
      </c>
      <c r="D41" s="279">
        <v>11</v>
      </c>
      <c r="E41" s="279">
        <v>1</v>
      </c>
      <c r="F41" s="7">
        <f t="shared" si="9"/>
        <v>8.1300813008130088</v>
      </c>
      <c r="G41" s="7">
        <f t="shared" si="1"/>
        <v>5.4202801867911941</v>
      </c>
      <c r="H41" s="369">
        <v>0</v>
      </c>
      <c r="I41" s="369">
        <v>0</v>
      </c>
      <c r="J41" s="9">
        <f t="shared" si="10"/>
        <v>22.547150872192145</v>
      </c>
      <c r="K41" s="293">
        <v>66</v>
      </c>
      <c r="L41" s="279">
        <v>8</v>
      </c>
      <c r="M41" s="279">
        <v>0</v>
      </c>
      <c r="N41" s="8">
        <f t="shared" si="3"/>
        <v>0</v>
      </c>
      <c r="O41" s="7">
        <f t="shared" si="4"/>
        <v>3.1478036915152381</v>
      </c>
      <c r="P41" s="369">
        <v>0</v>
      </c>
      <c r="Q41" s="369">
        <v>0</v>
      </c>
      <c r="R41" s="10">
        <f t="shared" si="5"/>
        <v>20.965500245444694</v>
      </c>
      <c r="S41" s="293">
        <v>201</v>
      </c>
      <c r="T41" s="279">
        <v>25</v>
      </c>
      <c r="U41" s="279">
        <v>1</v>
      </c>
      <c r="V41" s="8">
        <f t="shared" si="6"/>
        <v>4.9751243781094523</v>
      </c>
      <c r="W41" s="7">
        <f t="shared" si="7"/>
        <v>4.4232219150540342</v>
      </c>
      <c r="X41" s="369">
        <v>0</v>
      </c>
      <c r="Y41" s="369">
        <v>0</v>
      </c>
      <c r="Z41" s="10">
        <f t="shared" si="8"/>
        <v>16.526166410075916</v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spans="1:58" x14ac:dyDescent="0.2">
      <c r="A42" s="428"/>
      <c r="B42" s="56" t="s">
        <v>29</v>
      </c>
      <c r="C42" s="278">
        <v>109</v>
      </c>
      <c r="D42" s="279">
        <v>13</v>
      </c>
      <c r="E42" s="279">
        <v>0</v>
      </c>
      <c r="F42" s="7">
        <f t="shared" si="9"/>
        <v>0</v>
      </c>
      <c r="G42" s="7">
        <f t="shared" si="1"/>
        <v>5.4202801867911941</v>
      </c>
      <c r="H42" s="369">
        <v>0</v>
      </c>
      <c r="I42" s="369">
        <v>0</v>
      </c>
      <c r="J42" s="9">
        <f t="shared" si="10"/>
        <v>23.613825023322381</v>
      </c>
      <c r="K42" s="293">
        <v>94</v>
      </c>
      <c r="L42" s="279">
        <v>21</v>
      </c>
      <c r="M42" s="279">
        <v>0</v>
      </c>
      <c r="N42" s="8">
        <f t="shared" si="3"/>
        <v>0</v>
      </c>
      <c r="O42" s="7">
        <f t="shared" si="4"/>
        <v>3.1478036915152381</v>
      </c>
      <c r="P42" s="369">
        <v>0</v>
      </c>
      <c r="Q42" s="369">
        <v>0</v>
      </c>
      <c r="R42" s="10">
        <f t="shared" si="5"/>
        <v>18.07779652765738</v>
      </c>
      <c r="S42" s="293">
        <v>318</v>
      </c>
      <c r="T42" s="279">
        <v>35</v>
      </c>
      <c r="U42" s="279">
        <v>3</v>
      </c>
      <c r="V42" s="8">
        <f t="shared" si="6"/>
        <v>9.4339622641509422</v>
      </c>
      <c r="W42" s="7">
        <f t="shared" si="7"/>
        <v>4.4232219150540342</v>
      </c>
      <c r="X42" s="369">
        <v>0</v>
      </c>
      <c r="Y42" s="369">
        <v>0</v>
      </c>
      <c r="Z42" s="10">
        <f t="shared" si="8"/>
        <v>14.04544696719141</v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8" x14ac:dyDescent="0.2">
      <c r="A43" s="428"/>
      <c r="B43" s="56" t="s">
        <v>30</v>
      </c>
      <c r="C43" s="278">
        <v>132</v>
      </c>
      <c r="D43" s="279">
        <v>15</v>
      </c>
      <c r="E43" s="279">
        <v>0</v>
      </c>
      <c r="F43" s="7">
        <f t="shared" si="9"/>
        <v>0</v>
      </c>
      <c r="G43" s="7">
        <f t="shared" si="1"/>
        <v>5.4202801867911941</v>
      </c>
      <c r="H43" s="369">
        <v>0</v>
      </c>
      <c r="I43" s="369">
        <v>0</v>
      </c>
      <c r="J43" s="9">
        <f t="shared" si="10"/>
        <v>21.952973471236781</v>
      </c>
      <c r="K43" s="293">
        <v>120</v>
      </c>
      <c r="L43" s="279">
        <v>18</v>
      </c>
      <c r="M43" s="279">
        <v>1</v>
      </c>
      <c r="N43" s="8">
        <f t="shared" si="3"/>
        <v>8.3333333333333339</v>
      </c>
      <c r="O43" s="7">
        <f t="shared" si="4"/>
        <v>3.1478036915152381</v>
      </c>
      <c r="P43" s="369">
        <v>0</v>
      </c>
      <c r="Q43" s="369">
        <v>0</v>
      </c>
      <c r="R43" s="10">
        <f t="shared" si="5"/>
        <v>16.361761114193364</v>
      </c>
      <c r="S43" s="293">
        <v>375</v>
      </c>
      <c r="T43" s="279">
        <v>52</v>
      </c>
      <c r="U43" s="279">
        <v>1</v>
      </c>
      <c r="V43" s="8">
        <f t="shared" si="6"/>
        <v>2.6666666666666665</v>
      </c>
      <c r="W43" s="7">
        <f t="shared" si="7"/>
        <v>4.4232219150540342</v>
      </c>
      <c r="X43" s="369">
        <v>0</v>
      </c>
      <c r="Y43" s="369">
        <v>0</v>
      </c>
      <c r="Z43" s="10">
        <f t="shared" si="8"/>
        <v>13.284032164741991</v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1:58" x14ac:dyDescent="0.2">
      <c r="A44" s="428"/>
      <c r="B44" s="56" t="s">
        <v>31</v>
      </c>
      <c r="C44" s="278">
        <v>129</v>
      </c>
      <c r="D44" s="279">
        <v>12</v>
      </c>
      <c r="E44" s="279">
        <v>0</v>
      </c>
      <c r="F44" s="7">
        <f t="shared" si="9"/>
        <v>0</v>
      </c>
      <c r="G44" s="7">
        <f t="shared" si="1"/>
        <v>5.4202801867911941</v>
      </c>
      <c r="H44" s="369">
        <v>0</v>
      </c>
      <c r="I44" s="369">
        <v>0</v>
      </c>
      <c r="J44" s="9">
        <f t="shared" si="10"/>
        <v>22.144109223181921</v>
      </c>
      <c r="K44" s="293">
        <v>116</v>
      </c>
      <c r="L44" s="279">
        <v>11</v>
      </c>
      <c r="M44" s="279">
        <v>1</v>
      </c>
      <c r="N44" s="8">
        <f t="shared" si="3"/>
        <v>8.6206896551724128</v>
      </c>
      <c r="O44" s="7">
        <f t="shared" si="4"/>
        <v>3.1478036915152381</v>
      </c>
      <c r="P44" s="369">
        <v>0</v>
      </c>
      <c r="Q44" s="369">
        <v>0</v>
      </c>
      <c r="R44" s="10">
        <f t="shared" si="5"/>
        <v>16.58765709159125</v>
      </c>
      <c r="S44" s="293">
        <v>371</v>
      </c>
      <c r="T44" s="279">
        <v>48</v>
      </c>
      <c r="U44" s="279">
        <v>1</v>
      </c>
      <c r="V44" s="8">
        <f t="shared" si="6"/>
        <v>2.6954177897574128</v>
      </c>
      <c r="W44" s="7">
        <f t="shared" si="7"/>
        <v>4.4232219150540342</v>
      </c>
      <c r="X44" s="369">
        <v>0</v>
      </c>
      <c r="Y44" s="369">
        <v>0</v>
      </c>
      <c r="Z44" s="10">
        <f t="shared" si="8"/>
        <v>13.331671272857802</v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8" ht="13.5" thickBot="1" x14ac:dyDescent="0.25">
      <c r="A45" s="429"/>
      <c r="B45" s="57" t="s">
        <v>32</v>
      </c>
      <c r="C45" s="280">
        <v>136</v>
      </c>
      <c r="D45" s="281">
        <v>14</v>
      </c>
      <c r="E45" s="281">
        <v>0</v>
      </c>
      <c r="F45" s="81">
        <f t="shared" si="9"/>
        <v>0</v>
      </c>
      <c r="G45" s="81">
        <f t="shared" si="1"/>
        <v>5.4202801867911941</v>
      </c>
      <c r="H45" s="369">
        <v>0</v>
      </c>
      <c r="I45" s="369">
        <v>0</v>
      </c>
      <c r="J45" s="134">
        <f>IF(C45=0,"",(((G45*0.001)+2.58*(SQRT(G45*0.001/C45))))*1000)</f>
        <v>21.708031140877218</v>
      </c>
      <c r="K45" s="294">
        <v>75</v>
      </c>
      <c r="L45" s="281">
        <v>15</v>
      </c>
      <c r="M45" s="281">
        <v>1</v>
      </c>
      <c r="N45" s="31">
        <f t="shared" si="3"/>
        <v>13.333333333333334</v>
      </c>
      <c r="O45" s="81">
        <f t="shared" si="4"/>
        <v>3.1478036915152381</v>
      </c>
      <c r="P45" s="369">
        <v>0</v>
      </c>
      <c r="Q45" s="369">
        <v>0</v>
      </c>
      <c r="R45" s="135">
        <f t="shared" si="5"/>
        <v>19.862284635575705</v>
      </c>
      <c r="S45" s="294">
        <v>390</v>
      </c>
      <c r="T45" s="281">
        <v>39</v>
      </c>
      <c r="U45" s="281">
        <v>2</v>
      </c>
      <c r="V45" s="31">
        <f t="shared" si="6"/>
        <v>5.1282051282051286</v>
      </c>
      <c r="W45" s="81">
        <f t="shared" si="7"/>
        <v>4.4232219150540342</v>
      </c>
      <c r="X45" s="369">
        <v>0</v>
      </c>
      <c r="Y45" s="369">
        <v>0</v>
      </c>
      <c r="Z45" s="135">
        <f t="shared" si="8"/>
        <v>13.111961216862081</v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spans="1:58" ht="16.5" thickTop="1" thickBot="1" x14ac:dyDescent="0.3">
      <c r="A46" s="16"/>
      <c r="B46" s="64" t="s">
        <v>33</v>
      </c>
      <c r="C46" s="282">
        <f>SUM(C34:C45)</f>
        <v>2134</v>
      </c>
      <c r="D46" s="283">
        <f>SUM(D34:D45)</f>
        <v>216</v>
      </c>
      <c r="E46" s="283">
        <f>SUM(E34:E45)</f>
        <v>7</v>
      </c>
      <c r="F46" s="128">
        <f t="shared" si="9"/>
        <v>3.2802249297094654</v>
      </c>
      <c r="G46" s="128">
        <f t="shared" si="1"/>
        <v>5.4202801867911941</v>
      </c>
      <c r="H46" s="369">
        <v>0</v>
      </c>
      <c r="I46" s="369">
        <v>0</v>
      </c>
      <c r="J46" s="129">
        <f>IF(C46=0,"",(((G46*0.001)+2.58*(SQRT(G46*0.001/C46))))*1000)</f>
        <v>9.5320932960681457</v>
      </c>
      <c r="K46" s="295">
        <f>SUM(K34:K45)</f>
        <v>1455</v>
      </c>
      <c r="L46" s="283">
        <f>SUM(L34:L45)</f>
        <v>201</v>
      </c>
      <c r="M46" s="283">
        <f>SUM(M34:M45)</f>
        <v>6</v>
      </c>
      <c r="N46" s="130">
        <f t="shared" si="3"/>
        <v>4.123711340206186</v>
      </c>
      <c r="O46" s="128">
        <f t="shared" si="4"/>
        <v>3.1478036915152381</v>
      </c>
      <c r="P46" s="369">
        <v>0</v>
      </c>
      <c r="Q46" s="369">
        <v>0</v>
      </c>
      <c r="R46" s="131">
        <f t="shared" si="5"/>
        <v>6.9426311072109099</v>
      </c>
      <c r="S46" s="295">
        <f>SUM(S34:S45)</f>
        <v>3949</v>
      </c>
      <c r="T46" s="283">
        <f>SUM(T34:T45)</f>
        <v>498</v>
      </c>
      <c r="U46" s="283">
        <f>SUM(U34:U45)</f>
        <v>22</v>
      </c>
      <c r="V46" s="130">
        <f t="shared" si="6"/>
        <v>5.5710306406685239</v>
      </c>
      <c r="W46" s="128">
        <f t="shared" si="7"/>
        <v>4.4232219150540342</v>
      </c>
      <c r="X46" s="369">
        <v>0</v>
      </c>
      <c r="Y46" s="369">
        <v>0</v>
      </c>
      <c r="Z46" s="131">
        <f t="shared" si="8"/>
        <v>7.1537428047446143</v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spans="1:58" ht="12.75" customHeight="1" thickTop="1" x14ac:dyDescent="0.2">
      <c r="A47" s="427">
        <v>2010</v>
      </c>
      <c r="B47" s="75" t="s">
        <v>21</v>
      </c>
      <c r="C47" s="389">
        <v>148</v>
      </c>
      <c r="D47" s="389">
        <v>18</v>
      </c>
      <c r="E47" s="389">
        <v>2</v>
      </c>
      <c r="F47" s="77">
        <f t="shared" si="9"/>
        <v>13.513513513513514</v>
      </c>
      <c r="G47" s="77">
        <f t="shared" si="1"/>
        <v>5.4202801867911941</v>
      </c>
      <c r="H47" s="369">
        <v>0</v>
      </c>
      <c r="I47" s="369">
        <v>0</v>
      </c>
      <c r="J47" s="132">
        <f t="shared" ref="J47:J57" si="13">IF(C47=0,"",(((G47*0.001)+2.58*(SQRT(G47*0.001/C47))))*1000)</f>
        <v>21.033760380278217</v>
      </c>
      <c r="K47" s="286">
        <v>83</v>
      </c>
      <c r="L47" s="286">
        <v>16</v>
      </c>
      <c r="M47" s="286">
        <v>2</v>
      </c>
      <c r="N47" s="76">
        <f t="shared" si="3"/>
        <v>24.096385542168676</v>
      </c>
      <c r="O47" s="77">
        <f t="shared" si="4"/>
        <v>3.1478036915152381</v>
      </c>
      <c r="P47" s="369">
        <v>0</v>
      </c>
      <c r="Q47" s="369">
        <v>0</v>
      </c>
      <c r="R47" s="133">
        <f t="shared" si="5"/>
        <v>19.036361555285819</v>
      </c>
      <c r="S47" s="286">
        <v>289</v>
      </c>
      <c r="T47" s="286">
        <v>43</v>
      </c>
      <c r="U47" s="286">
        <v>1</v>
      </c>
      <c r="V47" s="76">
        <f t="shared" si="6"/>
        <v>3.4602076124567476</v>
      </c>
      <c r="W47" s="77">
        <f t="shared" si="7"/>
        <v>4.4232219150540342</v>
      </c>
      <c r="X47" s="369">
        <v>0</v>
      </c>
      <c r="Y47" s="369">
        <v>0</v>
      </c>
      <c r="Z47" s="133">
        <f t="shared" si="8"/>
        <v>14.51668383592034</v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 spans="1:58" x14ac:dyDescent="0.2">
      <c r="A48" s="428"/>
      <c r="B48" s="56" t="s">
        <v>22</v>
      </c>
      <c r="C48" s="286">
        <v>175</v>
      </c>
      <c r="D48" s="286">
        <v>27</v>
      </c>
      <c r="E48" s="286">
        <v>3</v>
      </c>
      <c r="F48" s="7">
        <f t="shared" si="9"/>
        <v>17.142857142857142</v>
      </c>
      <c r="G48" s="7">
        <f t="shared" si="1"/>
        <v>5.4202801867911941</v>
      </c>
      <c r="H48" s="369">
        <v>0</v>
      </c>
      <c r="I48" s="369">
        <v>0</v>
      </c>
      <c r="J48" s="9">
        <f t="shared" si="13"/>
        <v>19.778862097542468</v>
      </c>
      <c r="K48" s="379">
        <v>45</v>
      </c>
      <c r="L48" s="380">
        <v>15</v>
      </c>
      <c r="M48" s="380">
        <v>0</v>
      </c>
      <c r="N48" s="8">
        <f t="shared" si="3"/>
        <v>0</v>
      </c>
      <c r="O48" s="7">
        <f t="shared" si="4"/>
        <v>3.1478036915152381</v>
      </c>
      <c r="P48" s="369">
        <v>0</v>
      </c>
      <c r="Q48" s="369">
        <v>0</v>
      </c>
      <c r="R48" s="10">
        <f t="shared" si="5"/>
        <v>24.726105803797708</v>
      </c>
      <c r="S48" s="379">
        <v>231</v>
      </c>
      <c r="T48" s="380">
        <v>33</v>
      </c>
      <c r="U48" s="380">
        <v>2</v>
      </c>
      <c r="V48" s="8">
        <f t="shared" si="6"/>
        <v>8.6580086580086579</v>
      </c>
      <c r="W48" s="7">
        <f t="shared" si="7"/>
        <v>4.4232219150540342</v>
      </c>
      <c r="X48" s="369">
        <v>0</v>
      </c>
      <c r="Y48" s="369">
        <v>0</v>
      </c>
      <c r="Z48" s="10">
        <f t="shared" si="8"/>
        <v>15.71293955909201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spans="1:58" x14ac:dyDescent="0.2">
      <c r="A49" s="428"/>
      <c r="B49" s="56" t="s">
        <v>23</v>
      </c>
      <c r="C49" s="381">
        <v>152</v>
      </c>
      <c r="D49" s="380">
        <v>21</v>
      </c>
      <c r="E49" s="380">
        <v>1</v>
      </c>
      <c r="F49" s="7">
        <f t="shared" si="9"/>
        <v>6.5789473684210522</v>
      </c>
      <c r="G49" s="7">
        <f t="shared" si="1"/>
        <v>5.4202801867911941</v>
      </c>
      <c r="H49" s="369">
        <v>0</v>
      </c>
      <c r="I49" s="369">
        <v>0</v>
      </c>
      <c r="J49" s="9">
        <f t="shared" si="13"/>
        <v>20.826950187014123</v>
      </c>
      <c r="K49" s="379">
        <v>90</v>
      </c>
      <c r="L49" s="380">
        <v>18</v>
      </c>
      <c r="M49" s="380">
        <v>0</v>
      </c>
      <c r="N49" s="8">
        <f t="shared" si="3"/>
        <v>0</v>
      </c>
      <c r="O49" s="7">
        <f t="shared" si="4"/>
        <v>3.1478036915152381</v>
      </c>
      <c r="P49" s="369">
        <v>0</v>
      </c>
      <c r="Q49" s="369">
        <v>0</v>
      </c>
      <c r="R49" s="10">
        <f t="shared" si="5"/>
        <v>18.405967441602172</v>
      </c>
      <c r="S49" s="379">
        <v>320</v>
      </c>
      <c r="T49" s="380">
        <v>40</v>
      </c>
      <c r="U49" s="380">
        <v>3</v>
      </c>
      <c r="V49" s="8">
        <f t="shared" si="6"/>
        <v>9.375</v>
      </c>
      <c r="W49" s="7">
        <f t="shared" si="7"/>
        <v>4.4232219150540342</v>
      </c>
      <c r="X49" s="369">
        <v>0</v>
      </c>
      <c r="Y49" s="369">
        <v>0</v>
      </c>
      <c r="Z49" s="10">
        <f t="shared" si="8"/>
        <v>14.015330382983164</v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spans="1:58" x14ac:dyDescent="0.2">
      <c r="A50" s="428"/>
      <c r="B50" s="56" t="s">
        <v>24</v>
      </c>
      <c r="C50" s="382">
        <v>212</v>
      </c>
      <c r="D50" s="382">
        <v>20</v>
      </c>
      <c r="E50" s="382">
        <v>0</v>
      </c>
      <c r="F50" s="7">
        <f t="shared" si="9"/>
        <v>0</v>
      </c>
      <c r="G50" s="7">
        <f t="shared" si="1"/>
        <v>5.4202801867911941</v>
      </c>
      <c r="H50" s="369">
        <v>0</v>
      </c>
      <c r="I50" s="369">
        <v>0</v>
      </c>
      <c r="J50" s="9">
        <f t="shared" si="13"/>
        <v>18.465837703489928</v>
      </c>
      <c r="K50" s="288">
        <v>116</v>
      </c>
      <c r="L50" s="267">
        <v>17</v>
      </c>
      <c r="M50" s="267">
        <v>0</v>
      </c>
      <c r="N50" s="8">
        <f t="shared" si="3"/>
        <v>0</v>
      </c>
      <c r="O50" s="7">
        <f t="shared" si="4"/>
        <v>3.1478036915152381</v>
      </c>
      <c r="P50" s="369">
        <v>0</v>
      </c>
      <c r="Q50" s="369">
        <v>0</v>
      </c>
      <c r="R50" s="10">
        <f t="shared" si="5"/>
        <v>16.58765709159125</v>
      </c>
      <c r="S50" s="288">
        <v>377</v>
      </c>
      <c r="T50" s="267">
        <v>41</v>
      </c>
      <c r="U50" s="267">
        <v>2</v>
      </c>
      <c r="V50" s="8">
        <f t="shared" si="6"/>
        <v>5.3050397877984086</v>
      </c>
      <c r="W50" s="7">
        <f t="shared" si="7"/>
        <v>4.4232219150540342</v>
      </c>
      <c r="X50" s="369">
        <v>0</v>
      </c>
      <c r="Y50" s="369">
        <v>0</v>
      </c>
      <c r="Z50" s="10">
        <f t="shared" si="8"/>
        <v>13.260497434601731</v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 spans="1:58" x14ac:dyDescent="0.2">
      <c r="A51" s="428"/>
      <c r="B51" s="56" t="s">
        <v>25</v>
      </c>
      <c r="C51" s="286">
        <v>162</v>
      </c>
      <c r="D51" s="286">
        <v>15</v>
      </c>
      <c r="E51" s="286">
        <v>1</v>
      </c>
      <c r="F51" s="7">
        <f t="shared" si="9"/>
        <v>6.1728395061728394</v>
      </c>
      <c r="G51" s="7">
        <f t="shared" si="1"/>
        <v>5.4202801867911941</v>
      </c>
      <c r="H51" s="369">
        <v>0</v>
      </c>
      <c r="I51" s="369">
        <v>0</v>
      </c>
      <c r="J51" s="9">
        <f t="shared" si="13"/>
        <v>20.343861872891527</v>
      </c>
      <c r="K51" s="286">
        <v>142</v>
      </c>
      <c r="L51" s="286">
        <v>24</v>
      </c>
      <c r="M51" s="286">
        <v>0</v>
      </c>
      <c r="N51" s="8">
        <f t="shared" si="3"/>
        <v>0</v>
      </c>
      <c r="O51" s="7">
        <f t="shared" si="4"/>
        <v>3.1478036915152381</v>
      </c>
      <c r="P51" s="369">
        <v>0</v>
      </c>
      <c r="Q51" s="369">
        <v>0</v>
      </c>
      <c r="R51" s="10">
        <f t="shared" si="5"/>
        <v>15.295092408941912</v>
      </c>
      <c r="S51" s="286">
        <v>420</v>
      </c>
      <c r="T51" s="286">
        <v>46</v>
      </c>
      <c r="U51" s="286">
        <v>1</v>
      </c>
      <c r="V51" s="8">
        <f t="shared" si="6"/>
        <v>2.3809523809523814</v>
      </c>
      <c r="W51" s="7">
        <f t="shared" si="7"/>
        <v>4.4232219150540342</v>
      </c>
      <c r="X51" s="369">
        <v>0</v>
      </c>
      <c r="Y51" s="369">
        <v>0</v>
      </c>
      <c r="Z51" s="10">
        <f t="shared" si="8"/>
        <v>12.795900606199202</v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 spans="1:58" x14ac:dyDescent="0.2">
      <c r="A52" s="428"/>
      <c r="B52" s="56" t="s">
        <v>26</v>
      </c>
      <c r="C52" s="266">
        <v>93</v>
      </c>
      <c r="D52" s="267">
        <v>13</v>
      </c>
      <c r="E52" s="267">
        <v>1</v>
      </c>
      <c r="F52" s="7">
        <f t="shared" si="9"/>
        <v>10.752688172043012</v>
      </c>
      <c r="G52" s="7">
        <f t="shared" si="1"/>
        <v>5.4202801867911941</v>
      </c>
      <c r="H52" s="369">
        <v>0</v>
      </c>
      <c r="I52" s="369">
        <v>0</v>
      </c>
      <c r="J52" s="9">
        <f t="shared" si="13"/>
        <v>25.116781987260246</v>
      </c>
      <c r="K52" s="288">
        <v>119</v>
      </c>
      <c r="L52" s="267">
        <v>23</v>
      </c>
      <c r="M52" s="267">
        <v>0</v>
      </c>
      <c r="N52" s="8">
        <f t="shared" si="3"/>
        <v>0</v>
      </c>
      <c r="O52" s="7">
        <f t="shared" si="4"/>
        <v>3.1478036915152381</v>
      </c>
      <c r="P52" s="369">
        <v>0</v>
      </c>
      <c r="Q52" s="369">
        <v>0</v>
      </c>
      <c r="R52" s="10">
        <f t="shared" si="5"/>
        <v>16.41716579082906</v>
      </c>
      <c r="S52" s="288">
        <v>358</v>
      </c>
      <c r="T52" s="267">
        <v>35</v>
      </c>
      <c r="U52" s="267">
        <v>1</v>
      </c>
      <c r="V52" s="8">
        <f t="shared" si="6"/>
        <v>2.7932960893854748</v>
      </c>
      <c r="W52" s="7">
        <f t="shared" si="7"/>
        <v>4.4232219150540342</v>
      </c>
      <c r="X52" s="369">
        <v>0</v>
      </c>
      <c r="Y52" s="369">
        <v>0</v>
      </c>
      <c r="Z52" s="10">
        <f t="shared" si="8"/>
        <v>13.491974571051346</v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 spans="1:58" x14ac:dyDescent="0.2">
      <c r="A53" s="428"/>
      <c r="B53" s="56" t="s">
        <v>27</v>
      </c>
      <c r="C53" s="266">
        <v>218</v>
      </c>
      <c r="D53" s="267">
        <v>24</v>
      </c>
      <c r="E53" s="267">
        <v>0</v>
      </c>
      <c r="F53" s="7">
        <f t="shared" si="9"/>
        <v>0</v>
      </c>
      <c r="G53" s="7">
        <f t="shared" si="1"/>
        <v>5.4202801867911941</v>
      </c>
      <c r="H53" s="369">
        <v>0</v>
      </c>
      <c r="I53" s="369">
        <v>0</v>
      </c>
      <c r="J53" s="9">
        <f t="shared" si="13"/>
        <v>18.285059114523893</v>
      </c>
      <c r="K53" s="288">
        <v>139</v>
      </c>
      <c r="L53" s="267">
        <v>23</v>
      </c>
      <c r="M53" s="267">
        <v>0</v>
      </c>
      <c r="N53" s="8">
        <f t="shared" si="3"/>
        <v>0</v>
      </c>
      <c r="O53" s="7">
        <f t="shared" si="4"/>
        <v>3.1478036915152381</v>
      </c>
      <c r="P53" s="369">
        <v>0</v>
      </c>
      <c r="Q53" s="369">
        <v>0</v>
      </c>
      <c r="R53" s="10">
        <f t="shared" si="5"/>
        <v>15.425478491942663</v>
      </c>
      <c r="S53" s="288">
        <v>382</v>
      </c>
      <c r="T53" s="267">
        <v>36</v>
      </c>
      <c r="U53" s="267">
        <v>2</v>
      </c>
      <c r="V53" s="8">
        <f t="shared" si="6"/>
        <v>5.2356020942408383</v>
      </c>
      <c r="W53" s="7">
        <f t="shared" si="7"/>
        <v>4.4232219150540342</v>
      </c>
      <c r="X53" s="369">
        <v>0</v>
      </c>
      <c r="Y53" s="369">
        <v>0</v>
      </c>
      <c r="Z53" s="10">
        <f t="shared" si="8"/>
        <v>13.202471360511465</v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spans="1:58" x14ac:dyDescent="0.2">
      <c r="A54" s="428"/>
      <c r="B54" s="56" t="s">
        <v>28</v>
      </c>
      <c r="C54" s="266">
        <v>173</v>
      </c>
      <c r="D54" s="267">
        <v>24</v>
      </c>
      <c r="E54" s="267">
        <v>0</v>
      </c>
      <c r="F54" s="7">
        <f t="shared" si="9"/>
        <v>0</v>
      </c>
      <c r="G54" s="7">
        <f t="shared" si="1"/>
        <v>5.4202801867911941</v>
      </c>
      <c r="H54" s="369">
        <v>0</v>
      </c>
      <c r="I54" s="369">
        <v>0</v>
      </c>
      <c r="J54" s="9">
        <f t="shared" si="13"/>
        <v>19.861621180069623</v>
      </c>
      <c r="K54" s="288">
        <v>120</v>
      </c>
      <c r="L54" s="267">
        <v>18</v>
      </c>
      <c r="M54" s="267">
        <v>0</v>
      </c>
      <c r="N54" s="8">
        <f t="shared" si="3"/>
        <v>0</v>
      </c>
      <c r="O54" s="7">
        <f t="shared" si="4"/>
        <v>3.1478036915152381</v>
      </c>
      <c r="P54" s="369">
        <v>0</v>
      </c>
      <c r="Q54" s="369">
        <v>0</v>
      </c>
      <c r="R54" s="10">
        <f t="shared" si="5"/>
        <v>16.361761114193364</v>
      </c>
      <c r="S54" s="288">
        <v>348</v>
      </c>
      <c r="T54" s="267">
        <v>41</v>
      </c>
      <c r="U54" s="267">
        <v>1</v>
      </c>
      <c r="V54" s="8">
        <f t="shared" si="6"/>
        <v>2.8735632183908044</v>
      </c>
      <c r="W54" s="7">
        <f t="shared" si="7"/>
        <v>4.4232219150540342</v>
      </c>
      <c r="X54" s="369">
        <v>0</v>
      </c>
      <c r="Y54" s="369">
        <v>0</v>
      </c>
      <c r="Z54" s="10">
        <f t="shared" si="8"/>
        <v>13.621349903532455</v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 spans="1:58" x14ac:dyDescent="0.2">
      <c r="A55" s="428"/>
      <c r="B55" s="56" t="s">
        <v>29</v>
      </c>
      <c r="C55" s="266">
        <v>134</v>
      </c>
      <c r="D55" s="267">
        <v>16</v>
      </c>
      <c r="E55" s="267">
        <v>0</v>
      </c>
      <c r="F55" s="7">
        <f t="shared" si="9"/>
        <v>0</v>
      </c>
      <c r="G55" s="7">
        <f t="shared" si="1"/>
        <v>5.4202801867911941</v>
      </c>
      <c r="H55" s="369">
        <v>0</v>
      </c>
      <c r="I55" s="369">
        <v>0</v>
      </c>
      <c r="J55" s="9">
        <f t="shared" si="13"/>
        <v>21.829131328362489</v>
      </c>
      <c r="K55" s="288">
        <v>52</v>
      </c>
      <c r="L55" s="267">
        <v>8</v>
      </c>
      <c r="M55" s="267">
        <v>1</v>
      </c>
      <c r="N55" s="8">
        <f t="shared" si="3"/>
        <v>19.230769230769234</v>
      </c>
      <c r="O55" s="7">
        <f t="shared" si="4"/>
        <v>3.1478036915152381</v>
      </c>
      <c r="P55" s="369">
        <v>0</v>
      </c>
      <c r="Q55" s="369">
        <v>0</v>
      </c>
      <c r="R55" s="10">
        <f t="shared" si="5"/>
        <v>23.221246006885579</v>
      </c>
      <c r="S55" s="288">
        <v>293</v>
      </c>
      <c r="T55" s="267">
        <v>32</v>
      </c>
      <c r="U55" s="267">
        <v>1</v>
      </c>
      <c r="V55" s="8">
        <f t="shared" si="6"/>
        <v>3.4129692832764507</v>
      </c>
      <c r="W55" s="7">
        <f t="shared" si="7"/>
        <v>4.4232219150540342</v>
      </c>
      <c r="X55" s="369">
        <v>0</v>
      </c>
      <c r="Y55" s="369">
        <v>0</v>
      </c>
      <c r="Z55" s="10">
        <f t="shared" si="8"/>
        <v>14.447549721472342</v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 spans="1:58" x14ac:dyDescent="0.2">
      <c r="A56" s="428"/>
      <c r="B56" s="56" t="s">
        <v>30</v>
      </c>
      <c r="C56" s="266">
        <v>89</v>
      </c>
      <c r="D56" s="267">
        <v>12</v>
      </c>
      <c r="E56" s="267">
        <v>1</v>
      </c>
      <c r="F56" s="7">
        <f t="shared" si="9"/>
        <v>11.235955056179774</v>
      </c>
      <c r="G56" s="7">
        <f t="shared" si="1"/>
        <v>5.4202801867911941</v>
      </c>
      <c r="H56" s="369">
        <v>0</v>
      </c>
      <c r="I56" s="369">
        <v>0</v>
      </c>
      <c r="J56" s="9">
        <f t="shared" si="13"/>
        <v>25.554535483482073</v>
      </c>
      <c r="K56" s="288">
        <v>62</v>
      </c>
      <c r="L56" s="267">
        <v>15</v>
      </c>
      <c r="M56" s="267">
        <v>0</v>
      </c>
      <c r="N56" s="8">
        <f t="shared" si="3"/>
        <v>0</v>
      </c>
      <c r="O56" s="7">
        <f t="shared" si="4"/>
        <v>3.1478036915152381</v>
      </c>
      <c r="P56" s="369">
        <v>0</v>
      </c>
      <c r="Q56" s="369">
        <v>0</v>
      </c>
      <c r="R56" s="10">
        <f t="shared" si="5"/>
        <v>21.531281762959132</v>
      </c>
      <c r="S56" s="288">
        <v>333</v>
      </c>
      <c r="T56" s="267">
        <v>36</v>
      </c>
      <c r="U56" s="267">
        <v>1</v>
      </c>
      <c r="V56" s="8">
        <f t="shared" si="6"/>
        <v>3.0030030030030028</v>
      </c>
      <c r="W56" s="7">
        <f t="shared" si="7"/>
        <v>4.4232219150540342</v>
      </c>
      <c r="X56" s="369">
        <v>0</v>
      </c>
      <c r="Y56" s="369">
        <v>0</v>
      </c>
      <c r="Z56" s="10">
        <f t="shared" si="8"/>
        <v>13.826233118162474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 spans="1:58" x14ac:dyDescent="0.2">
      <c r="A57" s="428"/>
      <c r="B57" s="56" t="s">
        <v>31</v>
      </c>
      <c r="C57" s="266">
        <v>150</v>
      </c>
      <c r="D57" s="267">
        <v>23</v>
      </c>
      <c r="E57" s="267">
        <v>0</v>
      </c>
      <c r="F57" s="7">
        <f t="shared" si="9"/>
        <v>0</v>
      </c>
      <c r="G57" s="7">
        <f t="shared" si="1"/>
        <v>5.4202801867911941</v>
      </c>
      <c r="H57" s="369">
        <v>0</v>
      </c>
      <c r="I57" s="369">
        <v>0</v>
      </c>
      <c r="J57" s="9">
        <f t="shared" si="13"/>
        <v>20.92932121352931</v>
      </c>
      <c r="K57" s="288">
        <v>45</v>
      </c>
      <c r="L57" s="267">
        <v>13</v>
      </c>
      <c r="M57" s="267">
        <v>0</v>
      </c>
      <c r="N57" s="8">
        <f t="shared" si="3"/>
        <v>0</v>
      </c>
      <c r="O57" s="7">
        <f t="shared" si="4"/>
        <v>3.1478036915152381</v>
      </c>
      <c r="P57" s="369">
        <v>0</v>
      </c>
      <c r="Q57" s="369">
        <v>0</v>
      </c>
      <c r="R57" s="10">
        <f t="shared" si="5"/>
        <v>24.726105803797708</v>
      </c>
      <c r="S57" s="288">
        <v>215</v>
      </c>
      <c r="T57" s="267">
        <v>29</v>
      </c>
      <c r="U57" s="267">
        <v>1</v>
      </c>
      <c r="V57" s="8">
        <f t="shared" si="6"/>
        <v>4.6511627906976747</v>
      </c>
      <c r="W57" s="7">
        <f t="shared" si="7"/>
        <v>4.4232219150540342</v>
      </c>
      <c r="X57" s="369">
        <v>0</v>
      </c>
      <c r="Y57" s="369">
        <v>0</v>
      </c>
      <c r="Z57" s="10">
        <f t="shared" si="8"/>
        <v>16.125484537729736</v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spans="1:58" ht="13.5" thickBot="1" x14ac:dyDescent="0.25">
      <c r="A58" s="429"/>
      <c r="B58" s="57" t="s">
        <v>32</v>
      </c>
      <c r="C58" s="268">
        <v>115</v>
      </c>
      <c r="D58" s="269">
        <v>10</v>
      </c>
      <c r="E58" s="269">
        <v>1</v>
      </c>
      <c r="F58" s="81">
        <f t="shared" si="9"/>
        <v>8.695652173913043</v>
      </c>
      <c r="G58" s="81">
        <f t="shared" si="1"/>
        <v>5.4202801867911941</v>
      </c>
      <c r="H58" s="369">
        <v>0</v>
      </c>
      <c r="I58" s="369">
        <v>0</v>
      </c>
      <c r="J58" s="134">
        <f>IF(C58=0,"",(((G58*0.001)+2.58*(SQRT(G58*0.001/C58))))*1000)</f>
        <v>23.132853229285956</v>
      </c>
      <c r="K58" s="269">
        <v>71</v>
      </c>
      <c r="L58" s="269">
        <v>12</v>
      </c>
      <c r="M58" s="269">
        <v>0</v>
      </c>
      <c r="N58" s="31">
        <f t="shared" si="3"/>
        <v>0</v>
      </c>
      <c r="O58" s="81">
        <f t="shared" si="4"/>
        <v>3.1478036915152381</v>
      </c>
      <c r="P58" s="369">
        <v>0</v>
      </c>
      <c r="Q58" s="369">
        <v>0</v>
      </c>
      <c r="R58" s="135">
        <f t="shared" si="5"/>
        <v>20.326664141761718</v>
      </c>
      <c r="S58" s="289">
        <v>399</v>
      </c>
      <c r="T58" s="269">
        <v>40</v>
      </c>
      <c r="U58" s="269">
        <v>1</v>
      </c>
      <c r="V58" s="31">
        <f t="shared" si="6"/>
        <v>2.5062656641604009</v>
      </c>
      <c r="W58" s="81">
        <f t="shared" si="7"/>
        <v>4.4232219150540342</v>
      </c>
      <c r="X58" s="369">
        <v>0</v>
      </c>
      <c r="Y58" s="369">
        <v>0</v>
      </c>
      <c r="Z58" s="135">
        <f t="shared" si="8"/>
        <v>13.013409001133638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spans="1:58" ht="16.5" thickTop="1" thickBot="1" x14ac:dyDescent="0.3">
      <c r="A59" s="16"/>
      <c r="B59" s="385" t="s">
        <v>33</v>
      </c>
      <c r="C59" s="386">
        <f>SUM(C47:C58)</f>
        <v>1821</v>
      </c>
      <c r="D59" s="386">
        <f>SUM(D47:D58)</f>
        <v>223</v>
      </c>
      <c r="E59" s="386">
        <f>SUM(E47:E58)</f>
        <v>10</v>
      </c>
      <c r="F59" s="128">
        <f t="shared" si="9"/>
        <v>5.4914881933003841</v>
      </c>
      <c r="G59" s="128">
        <f t="shared" si="1"/>
        <v>5.4202801867911941</v>
      </c>
      <c r="H59" s="369">
        <v>0</v>
      </c>
      <c r="I59" s="369">
        <v>0</v>
      </c>
      <c r="J59" s="129">
        <f>IF(C59=0,"",(((G59*0.001)+2.58*(SQRT(G59*0.001/C59))))*1000)</f>
        <v>9.8714647427629796</v>
      </c>
      <c r="K59" s="295">
        <f>SUM(K47:K58)</f>
        <v>1084</v>
      </c>
      <c r="L59" s="283">
        <f>SUM(L47:L58)</f>
        <v>202</v>
      </c>
      <c r="M59" s="283">
        <f>SUM(M47:M58)</f>
        <v>3</v>
      </c>
      <c r="N59" s="130">
        <f t="shared" si="3"/>
        <v>2.7675276752767526</v>
      </c>
      <c r="O59" s="128">
        <f t="shared" si="4"/>
        <v>3.1478036915152381</v>
      </c>
      <c r="P59" s="369">
        <v>0</v>
      </c>
      <c r="Q59" s="369">
        <v>0</v>
      </c>
      <c r="R59" s="131">
        <f t="shared" si="5"/>
        <v>7.5443219898722287</v>
      </c>
      <c r="S59" s="295">
        <f>SUM(S47:S58)</f>
        <v>3965</v>
      </c>
      <c r="T59" s="283">
        <f>SUM(T47:T58)</f>
        <v>452</v>
      </c>
      <c r="U59" s="283">
        <f>SUM(U47:U58)</f>
        <v>17</v>
      </c>
      <c r="V59" s="130">
        <f t="shared" si="6"/>
        <v>4.2875157629255991</v>
      </c>
      <c r="W59" s="128">
        <f t="shared" si="7"/>
        <v>4.4232219150540342</v>
      </c>
      <c r="X59" s="369">
        <v>0</v>
      </c>
      <c r="Y59" s="369">
        <v>0</v>
      </c>
      <c r="Z59" s="131">
        <f>IF(S59=0,"",(((W59*0.001)+2.58*(SQRT(W59*0.001/S59))))*1000)</f>
        <v>7.1482279879265045</v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1:58" ht="12.75" customHeight="1" thickTop="1" x14ac:dyDescent="0.2">
      <c r="A60" s="427">
        <v>2011</v>
      </c>
      <c r="B60" s="75" t="s">
        <v>21</v>
      </c>
      <c r="C60" s="397">
        <v>234</v>
      </c>
      <c r="D60" s="397">
        <v>22</v>
      </c>
      <c r="E60" s="397">
        <v>0</v>
      </c>
      <c r="F60" s="77">
        <f t="shared" si="9"/>
        <v>0</v>
      </c>
      <c r="G60" s="77">
        <f t="shared" si="1"/>
        <v>5.4202801867911941</v>
      </c>
      <c r="H60" s="369">
        <v>0</v>
      </c>
      <c r="I60" s="369">
        <v>0</v>
      </c>
      <c r="J60" s="132">
        <f>IF(C60=0,"",(((G60*0.001)+2.58*(SQRT(G60*0.001/C60))))*1000)</f>
        <v>17.83745072128583</v>
      </c>
      <c r="K60" s="397">
        <v>172</v>
      </c>
      <c r="L60" s="397">
        <v>22</v>
      </c>
      <c r="M60" s="397">
        <v>1</v>
      </c>
      <c r="N60" s="76">
        <f t="shared" si="3"/>
        <v>5.8139534883720927</v>
      </c>
      <c r="O60" s="77">
        <f t="shared" si="4"/>
        <v>3.1478036915152381</v>
      </c>
      <c r="P60" s="369">
        <v>0</v>
      </c>
      <c r="Q60" s="369">
        <v>0</v>
      </c>
      <c r="R60" s="133">
        <f>IF(K60=0,"",(((O60*0.001)+2.58*(SQRT(O60*0.001/K60))))*1000)</f>
        <v>14.185013613485543</v>
      </c>
      <c r="S60" s="397">
        <v>409</v>
      </c>
      <c r="T60" s="397">
        <v>32</v>
      </c>
      <c r="U60" s="397">
        <v>2</v>
      </c>
      <c r="V60" s="76">
        <f t="shared" si="6"/>
        <v>4.8899755501222497</v>
      </c>
      <c r="W60" s="77">
        <f t="shared" si="7"/>
        <v>4.4232219150540342</v>
      </c>
      <c r="X60" s="369">
        <v>0</v>
      </c>
      <c r="Y60" s="369">
        <v>0</v>
      </c>
      <c r="Z60" s="133">
        <f>IF(S60=0,"",(((W60*0.001)+2.58*(SQRT(W60*0.001/S60))))*1000)</f>
        <v>12.907744621915114</v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 spans="1:58" x14ac:dyDescent="0.2">
      <c r="A61" s="428"/>
      <c r="B61" s="56" t="s">
        <v>22</v>
      </c>
      <c r="C61" s="397">
        <v>301</v>
      </c>
      <c r="D61" s="397">
        <v>31</v>
      </c>
      <c r="E61" s="397">
        <v>1</v>
      </c>
      <c r="F61" s="7">
        <f t="shared" si="9"/>
        <v>3.3222591362126246</v>
      </c>
      <c r="G61" s="7">
        <f t="shared" si="1"/>
        <v>5.4202801867911941</v>
      </c>
      <c r="H61" s="369">
        <v>0</v>
      </c>
      <c r="I61" s="369">
        <v>0</v>
      </c>
      <c r="J61" s="9">
        <f t="shared" ref="J61:J70" si="14">IF(C61=0,"",(((G61*0.001)+2.58*(SQRT(G61*0.001/C61))))*1000)</f>
        <v>16.368596253757037</v>
      </c>
      <c r="K61" s="397">
        <v>138</v>
      </c>
      <c r="L61" s="397">
        <v>32</v>
      </c>
      <c r="M61" s="397">
        <v>0</v>
      </c>
      <c r="N61" s="8">
        <f t="shared" si="3"/>
        <v>0</v>
      </c>
      <c r="O61" s="7">
        <f t="shared" si="4"/>
        <v>3.1478036915152381</v>
      </c>
      <c r="P61" s="369">
        <v>0</v>
      </c>
      <c r="Q61" s="369">
        <v>0</v>
      </c>
      <c r="R61" s="10">
        <f t="shared" ref="R61:R72" si="15">IF(K61=0,"",(((O61*0.001)+2.58*(SQRT(O61*0.001/K61))))*1000)</f>
        <v>15.469882524045374</v>
      </c>
      <c r="S61" s="397">
        <v>310</v>
      </c>
      <c r="T61" s="397">
        <v>40</v>
      </c>
      <c r="U61" s="397">
        <v>2</v>
      </c>
      <c r="V61" s="8">
        <f t="shared" si="6"/>
        <v>6.4516129032258061</v>
      </c>
      <c r="W61" s="7">
        <f t="shared" si="7"/>
        <v>4.4232219150540342</v>
      </c>
      <c r="X61" s="369">
        <v>0</v>
      </c>
      <c r="Y61" s="369">
        <v>0</v>
      </c>
      <c r="Z61" s="10">
        <f t="shared" ref="Z61:Z71" si="16">IF(S61=0,"",(((W61*0.001)+2.58*(SQRT(W61*0.001/S61))))*1000)</f>
        <v>14.168813864066854</v>
      </c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 spans="1:58" x14ac:dyDescent="0.2">
      <c r="A62" s="428"/>
      <c r="B62" s="56" t="s">
        <v>23</v>
      </c>
      <c r="C62" s="397">
        <v>202</v>
      </c>
      <c r="D62" s="397">
        <v>18</v>
      </c>
      <c r="E62" s="397">
        <v>1</v>
      </c>
      <c r="F62" s="7">
        <f t="shared" si="9"/>
        <v>4.9504950495049505</v>
      </c>
      <c r="G62" s="7">
        <f t="shared" si="1"/>
        <v>5.4202801867911941</v>
      </c>
      <c r="H62" s="369">
        <v>0</v>
      </c>
      <c r="I62" s="369">
        <v>0</v>
      </c>
      <c r="J62" s="9">
        <f t="shared" si="14"/>
        <v>18.784847096717073</v>
      </c>
      <c r="K62" s="397">
        <v>186</v>
      </c>
      <c r="L62" s="397">
        <v>25</v>
      </c>
      <c r="M62" s="397">
        <v>1</v>
      </c>
      <c r="N62" s="8">
        <f t="shared" si="3"/>
        <v>5.3763440860215059</v>
      </c>
      <c r="O62" s="7">
        <f t="shared" si="4"/>
        <v>3.1478036915152381</v>
      </c>
      <c r="P62" s="369">
        <v>0</v>
      </c>
      <c r="Q62" s="369">
        <v>0</v>
      </c>
      <c r="R62" s="10">
        <f t="shared" si="15"/>
        <v>13.761509704704954</v>
      </c>
      <c r="S62" s="397">
        <v>442</v>
      </c>
      <c r="T62" s="397">
        <v>41</v>
      </c>
      <c r="U62" s="397">
        <v>0</v>
      </c>
      <c r="V62" s="8">
        <f t="shared" si="6"/>
        <v>0</v>
      </c>
      <c r="W62" s="7">
        <f t="shared" si="7"/>
        <v>4.4232219150540342</v>
      </c>
      <c r="X62" s="369">
        <v>0</v>
      </c>
      <c r="Y62" s="369">
        <v>0</v>
      </c>
      <c r="Z62" s="10">
        <f t="shared" si="16"/>
        <v>12.584871329601665</v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</row>
    <row r="63" spans="1:58" x14ac:dyDescent="0.2">
      <c r="A63" s="428"/>
      <c r="B63" s="56" t="s">
        <v>24</v>
      </c>
      <c r="C63" s="381">
        <v>155</v>
      </c>
      <c r="D63" s="380">
        <v>17</v>
      </c>
      <c r="E63" s="380">
        <v>0</v>
      </c>
      <c r="F63" s="7">
        <f t="shared" si="9"/>
        <v>0</v>
      </c>
      <c r="G63" s="7">
        <f t="shared" si="1"/>
        <v>5.4202801867911941</v>
      </c>
      <c r="H63" s="369">
        <v>0</v>
      </c>
      <c r="I63" s="369">
        <v>0</v>
      </c>
      <c r="J63" s="9">
        <f t="shared" si="14"/>
        <v>20.677124877143406</v>
      </c>
      <c r="K63" s="288">
        <v>112</v>
      </c>
      <c r="L63" s="267">
        <v>22</v>
      </c>
      <c r="M63" s="267">
        <v>0</v>
      </c>
      <c r="N63" s="384">
        <v>12</v>
      </c>
      <c r="O63" s="7">
        <f t="shared" si="4"/>
        <v>3.1478036915152381</v>
      </c>
      <c r="P63" s="369">
        <v>0</v>
      </c>
      <c r="Q63" s="369">
        <v>0</v>
      </c>
      <c r="R63" s="10">
        <f t="shared" si="15"/>
        <v>16.82554907152489</v>
      </c>
      <c r="S63" s="379">
        <v>338</v>
      </c>
      <c r="T63" s="380">
        <v>34</v>
      </c>
      <c r="U63" s="380">
        <v>0</v>
      </c>
      <c r="V63" s="8">
        <f t="shared" si="6"/>
        <v>0</v>
      </c>
      <c r="W63" s="7">
        <f t="shared" si="7"/>
        <v>4.4232219150540342</v>
      </c>
      <c r="X63" s="369">
        <v>0</v>
      </c>
      <c r="Y63" s="369">
        <v>0</v>
      </c>
      <c r="Z63" s="10">
        <f t="shared" si="16"/>
        <v>13.756425091067642</v>
      </c>
      <c r="AA63" s="11"/>
      <c r="AB63" s="11"/>
      <c r="AC63" s="11" t="s">
        <v>52</v>
      </c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</row>
    <row r="64" spans="1:58" x14ac:dyDescent="0.2">
      <c r="A64" s="428"/>
      <c r="B64" s="56" t="s">
        <v>25</v>
      </c>
      <c r="C64" s="266">
        <v>183</v>
      </c>
      <c r="D64" s="267">
        <v>27</v>
      </c>
      <c r="E64" s="267">
        <v>0</v>
      </c>
      <c r="F64" s="7">
        <f t="shared" si="9"/>
        <v>0</v>
      </c>
      <c r="G64" s="7">
        <f t="shared" si="1"/>
        <v>5.4202801867911941</v>
      </c>
      <c r="H64" s="369">
        <v>0</v>
      </c>
      <c r="I64" s="369">
        <v>0</v>
      </c>
      <c r="J64" s="9">
        <f t="shared" si="14"/>
        <v>19.461506184388824</v>
      </c>
      <c r="K64" s="288">
        <v>70</v>
      </c>
      <c r="L64" s="267">
        <v>21</v>
      </c>
      <c r="M64" s="267">
        <v>0</v>
      </c>
      <c r="N64" s="8">
        <f t="shared" si="3"/>
        <v>0</v>
      </c>
      <c r="O64" s="7">
        <f t="shared" si="4"/>
        <v>3.1478036915152381</v>
      </c>
      <c r="P64" s="369">
        <v>0</v>
      </c>
      <c r="Q64" s="369">
        <v>0</v>
      </c>
      <c r="R64" s="10">
        <f t="shared" si="15"/>
        <v>20.448935154185548</v>
      </c>
      <c r="S64" s="288">
        <v>392</v>
      </c>
      <c r="T64" s="267">
        <v>44</v>
      </c>
      <c r="U64" s="267">
        <v>1</v>
      </c>
      <c r="V64" s="8">
        <f t="shared" si="6"/>
        <v>2.5510204081632653</v>
      </c>
      <c r="W64" s="7">
        <f t="shared" si="7"/>
        <v>4.4232219150540342</v>
      </c>
      <c r="X64" s="369">
        <v>0</v>
      </c>
      <c r="Y64" s="369">
        <v>0</v>
      </c>
      <c r="Z64" s="10">
        <f t="shared" si="16"/>
        <v>13.089767721352384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 spans="1:58" x14ac:dyDescent="0.2">
      <c r="A65" s="428"/>
      <c r="B65" s="56" t="s">
        <v>26</v>
      </c>
      <c r="C65" s="266">
        <v>156</v>
      </c>
      <c r="D65" s="267">
        <v>22</v>
      </c>
      <c r="E65" s="267">
        <v>0</v>
      </c>
      <c r="F65" s="7">
        <f t="shared" si="9"/>
        <v>0</v>
      </c>
      <c r="G65" s="7">
        <f t="shared" si="1"/>
        <v>5.4202801867911941</v>
      </c>
      <c r="H65" s="369">
        <v>0</v>
      </c>
      <c r="I65" s="369">
        <v>0</v>
      </c>
      <c r="J65" s="9">
        <f t="shared" si="14"/>
        <v>20.628146116108255</v>
      </c>
      <c r="K65" s="288">
        <v>66</v>
      </c>
      <c r="L65" s="267">
        <v>15</v>
      </c>
      <c r="M65" s="267">
        <v>0</v>
      </c>
      <c r="N65" s="8">
        <f t="shared" si="3"/>
        <v>0</v>
      </c>
      <c r="O65" s="7">
        <f t="shared" si="4"/>
        <v>3.1478036915152381</v>
      </c>
      <c r="P65" s="369">
        <v>0</v>
      </c>
      <c r="Q65" s="369">
        <v>0</v>
      </c>
      <c r="R65" s="10">
        <f t="shared" si="15"/>
        <v>20.965500245444694</v>
      </c>
      <c r="S65" s="288">
        <v>361</v>
      </c>
      <c r="T65" s="267">
        <v>37</v>
      </c>
      <c r="U65" s="267">
        <v>0</v>
      </c>
      <c r="V65" s="8">
        <f t="shared" si="6"/>
        <v>0</v>
      </c>
      <c r="W65" s="7">
        <f t="shared" si="7"/>
        <v>4.4232219150540342</v>
      </c>
      <c r="X65" s="369">
        <v>0</v>
      </c>
      <c r="Y65" s="369">
        <v>0</v>
      </c>
      <c r="Z65" s="10">
        <f t="shared" si="16"/>
        <v>13.454214160039674</v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 spans="1:58" x14ac:dyDescent="0.2">
      <c r="A66" s="428"/>
      <c r="B66" s="56" t="s">
        <v>27</v>
      </c>
      <c r="C66" s="266">
        <v>180</v>
      </c>
      <c r="D66" s="267">
        <v>24</v>
      </c>
      <c r="E66" s="267">
        <v>1</v>
      </c>
      <c r="F66" s="7">
        <f t="shared" si="9"/>
        <v>5.5555555555555554</v>
      </c>
      <c r="G66" s="7">
        <f t="shared" si="1"/>
        <v>5.4202801867911941</v>
      </c>
      <c r="H66" s="369">
        <v>0</v>
      </c>
      <c r="I66" s="369">
        <v>0</v>
      </c>
      <c r="J66" s="9">
        <f t="shared" si="14"/>
        <v>19.578032879487107</v>
      </c>
      <c r="K66" s="288">
        <v>116</v>
      </c>
      <c r="L66" s="267">
        <v>29</v>
      </c>
      <c r="M66" s="267">
        <v>0</v>
      </c>
      <c r="N66" s="8">
        <f t="shared" si="3"/>
        <v>0</v>
      </c>
      <c r="O66" s="7">
        <f t="shared" si="4"/>
        <v>3.1478036915152381</v>
      </c>
      <c r="P66" s="369">
        <v>0</v>
      </c>
      <c r="Q66" s="369">
        <v>0</v>
      </c>
      <c r="R66" s="10">
        <f t="shared" si="15"/>
        <v>16.58765709159125</v>
      </c>
      <c r="S66" s="288">
        <v>294</v>
      </c>
      <c r="T66" s="267">
        <v>38</v>
      </c>
      <c r="U66" s="267">
        <v>1</v>
      </c>
      <c r="V66" s="8">
        <f t="shared" si="6"/>
        <v>3.4013605442176869</v>
      </c>
      <c r="W66" s="7">
        <f t="shared" si="7"/>
        <v>4.4232219150540342</v>
      </c>
      <c r="X66" s="369">
        <v>0</v>
      </c>
      <c r="Y66" s="369">
        <v>0</v>
      </c>
      <c r="Z66" s="10">
        <f t="shared" si="16"/>
        <v>14.430487023475186</v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</row>
    <row r="67" spans="1:58" x14ac:dyDescent="0.2">
      <c r="A67" s="428"/>
      <c r="B67" s="56" t="s">
        <v>28</v>
      </c>
      <c r="C67" s="266">
        <v>260</v>
      </c>
      <c r="D67" s="267">
        <v>20</v>
      </c>
      <c r="E67" s="267">
        <v>1</v>
      </c>
      <c r="F67" s="7">
        <f t="shared" si="9"/>
        <v>3.8461538461538463</v>
      </c>
      <c r="G67" s="7">
        <f t="shared" si="1"/>
        <v>5.4202801867911941</v>
      </c>
      <c r="H67" s="369">
        <v>0</v>
      </c>
      <c r="I67" s="369">
        <v>0</v>
      </c>
      <c r="J67" s="9">
        <f t="shared" si="14"/>
        <v>17.200242481911229</v>
      </c>
      <c r="K67" s="288">
        <v>75</v>
      </c>
      <c r="L67" s="267">
        <v>14</v>
      </c>
      <c r="M67" s="267">
        <v>0</v>
      </c>
      <c r="N67" s="8">
        <f t="shared" si="3"/>
        <v>0</v>
      </c>
      <c r="O67" s="7">
        <f t="shared" si="4"/>
        <v>3.1478036915152381</v>
      </c>
      <c r="P67" s="369">
        <v>0</v>
      </c>
      <c r="Q67" s="369">
        <v>0</v>
      </c>
      <c r="R67" s="10">
        <f t="shared" si="15"/>
        <v>19.862284635575705</v>
      </c>
      <c r="S67" s="288">
        <v>431</v>
      </c>
      <c r="T67" s="267">
        <v>26</v>
      </c>
      <c r="U67" s="267">
        <v>2</v>
      </c>
      <c r="V67" s="8">
        <f t="shared" si="6"/>
        <v>4.6403712296983759</v>
      </c>
      <c r="W67" s="7">
        <f t="shared" si="7"/>
        <v>4.4232219150540342</v>
      </c>
      <c r="X67" s="369">
        <v>0</v>
      </c>
      <c r="Y67" s="369">
        <v>0</v>
      </c>
      <c r="Z67" s="10">
        <f t="shared" si="16"/>
        <v>12.688366119067984</v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spans="1:58" x14ac:dyDescent="0.2">
      <c r="A68" s="428"/>
      <c r="B68" s="56" t="s">
        <v>29</v>
      </c>
      <c r="C68" s="266">
        <v>237</v>
      </c>
      <c r="D68" s="267">
        <v>27</v>
      </c>
      <c r="E68" s="267">
        <v>0</v>
      </c>
      <c r="F68" s="7">
        <f t="shared" si="9"/>
        <v>0</v>
      </c>
      <c r="G68" s="7">
        <f t="shared" si="1"/>
        <v>5.4202801867911941</v>
      </c>
      <c r="H68" s="369">
        <v>0</v>
      </c>
      <c r="I68" s="369">
        <v>0</v>
      </c>
      <c r="J68" s="9">
        <f t="shared" si="14"/>
        <v>17.758610746192947</v>
      </c>
      <c r="K68" s="288">
        <v>114</v>
      </c>
      <c r="L68" s="267">
        <v>23</v>
      </c>
      <c r="M68" s="267">
        <v>0</v>
      </c>
      <c r="N68" s="8">
        <f t="shared" si="3"/>
        <v>0</v>
      </c>
      <c r="O68" s="7">
        <f t="shared" si="4"/>
        <v>3.1478036915152381</v>
      </c>
      <c r="P68" s="369">
        <v>0</v>
      </c>
      <c r="Q68" s="369">
        <v>0</v>
      </c>
      <c r="R68" s="10">
        <f t="shared" si="15"/>
        <v>16.705037952557927</v>
      </c>
      <c r="S68" s="288">
        <v>420</v>
      </c>
      <c r="T68" s="267">
        <v>43</v>
      </c>
      <c r="U68" s="267">
        <v>0</v>
      </c>
      <c r="V68" s="8">
        <f t="shared" si="6"/>
        <v>0</v>
      </c>
      <c r="W68" s="7">
        <f t="shared" si="7"/>
        <v>4.4232219150540342</v>
      </c>
      <c r="X68" s="369">
        <v>0</v>
      </c>
      <c r="Y68" s="369">
        <v>0</v>
      </c>
      <c r="Z68" s="10">
        <f t="shared" si="16"/>
        <v>12.795900606199202</v>
      </c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</row>
    <row r="69" spans="1:58" x14ac:dyDescent="0.2">
      <c r="A69" s="428"/>
      <c r="B69" s="56" t="s">
        <v>30</v>
      </c>
      <c r="C69" s="398">
        <v>160</v>
      </c>
      <c r="D69" s="398">
        <v>21</v>
      </c>
      <c r="E69" s="398">
        <v>0</v>
      </c>
      <c r="F69" s="7">
        <f t="shared" si="9"/>
        <v>0</v>
      </c>
      <c r="G69" s="7">
        <f t="shared" si="1"/>
        <v>5.4202801867911941</v>
      </c>
      <c r="H69" s="369">
        <v>0</v>
      </c>
      <c r="I69" s="369">
        <v>0</v>
      </c>
      <c r="J69" s="9">
        <f t="shared" si="14"/>
        <v>20.436844589842266</v>
      </c>
      <c r="K69" s="398">
        <v>87</v>
      </c>
      <c r="L69" s="398">
        <v>19</v>
      </c>
      <c r="M69" s="398">
        <v>0</v>
      </c>
      <c r="N69" s="8">
        <f t="shared" si="3"/>
        <v>0</v>
      </c>
      <c r="O69" s="7">
        <f t="shared" si="4"/>
        <v>3.1478036915152381</v>
      </c>
      <c r="P69" s="369">
        <v>0</v>
      </c>
      <c r="Q69" s="369">
        <v>0</v>
      </c>
      <c r="R69" s="10">
        <f t="shared" si="15"/>
        <v>18.666809648321223</v>
      </c>
      <c r="S69" s="398">
        <v>311</v>
      </c>
      <c r="T69" s="398">
        <v>35</v>
      </c>
      <c r="U69" s="398">
        <v>0</v>
      </c>
      <c r="V69" s="8">
        <f t="shared" si="6"/>
        <v>0</v>
      </c>
      <c r="W69" s="7">
        <f t="shared" si="7"/>
        <v>4.4232219150540342</v>
      </c>
      <c r="X69" s="369">
        <v>0</v>
      </c>
      <c r="Y69" s="369">
        <v>0</v>
      </c>
      <c r="Z69" s="10">
        <f t="shared" si="16"/>
        <v>14.153133094538733</v>
      </c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</row>
    <row r="70" spans="1:58" x14ac:dyDescent="0.2">
      <c r="A70" s="428"/>
      <c r="B70" s="56" t="s">
        <v>31</v>
      </c>
      <c r="C70" s="266">
        <v>187</v>
      </c>
      <c r="D70" s="267">
        <v>24</v>
      </c>
      <c r="E70" s="267">
        <v>0</v>
      </c>
      <c r="F70" s="7">
        <f t="shared" si="9"/>
        <v>0</v>
      </c>
      <c r="G70" s="7">
        <f t="shared" si="1"/>
        <v>5.4202801867911941</v>
      </c>
      <c r="H70" s="369">
        <v>0</v>
      </c>
      <c r="I70" s="369">
        <v>0</v>
      </c>
      <c r="J70" s="9">
        <f t="shared" si="14"/>
        <v>19.310520871722865</v>
      </c>
      <c r="K70" s="288">
        <v>88</v>
      </c>
      <c r="L70" s="267">
        <v>22</v>
      </c>
      <c r="M70" s="267">
        <v>0</v>
      </c>
      <c r="N70" s="8">
        <f t="shared" si="3"/>
        <v>0</v>
      </c>
      <c r="O70" s="7">
        <f t="shared" si="4"/>
        <v>3.1478036915152381</v>
      </c>
      <c r="P70" s="369">
        <v>0</v>
      </c>
      <c r="Q70" s="369">
        <v>0</v>
      </c>
      <c r="R70" s="10">
        <f t="shared" si="15"/>
        <v>18.578381544140594</v>
      </c>
      <c r="S70" s="288">
        <v>347</v>
      </c>
      <c r="T70" s="267">
        <v>35</v>
      </c>
      <c r="U70" s="267">
        <v>1</v>
      </c>
      <c r="V70" s="8">
        <f t="shared" si="6"/>
        <v>2.8818443804034581</v>
      </c>
      <c r="W70" s="7">
        <f t="shared" si="7"/>
        <v>4.4232219150540342</v>
      </c>
      <c r="X70" s="369">
        <v>0</v>
      </c>
      <c r="Y70" s="369">
        <v>0</v>
      </c>
      <c r="Z70" s="10">
        <f t="shared" si="16"/>
        <v>13.634594155156071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</row>
    <row r="71" spans="1:58" ht="13.5" thickBot="1" x14ac:dyDescent="0.25">
      <c r="A71" s="429"/>
      <c r="B71" s="57" t="s">
        <v>32</v>
      </c>
      <c r="C71" s="397">
        <v>148</v>
      </c>
      <c r="D71" s="397">
        <v>14</v>
      </c>
      <c r="E71" s="397">
        <v>0</v>
      </c>
      <c r="F71" s="81">
        <f t="shared" si="9"/>
        <v>0</v>
      </c>
      <c r="G71" s="81">
        <f t="shared" si="1"/>
        <v>5.4202801867911941</v>
      </c>
      <c r="H71" s="369">
        <v>0</v>
      </c>
      <c r="I71" s="369">
        <v>0</v>
      </c>
      <c r="J71" s="134">
        <f>IF(C71=0,"",(((G71*0.001)+2.58*(SQRT(G71*0.001/C71))))*1000)</f>
        <v>21.033760380278217</v>
      </c>
      <c r="K71" s="397">
        <v>86</v>
      </c>
      <c r="L71" s="397">
        <v>15</v>
      </c>
      <c r="M71" s="397">
        <v>0</v>
      </c>
      <c r="N71" s="31">
        <f t="shared" si="3"/>
        <v>0</v>
      </c>
      <c r="O71" s="81">
        <f t="shared" si="4"/>
        <v>3.1478036915152381</v>
      </c>
      <c r="P71" s="369">
        <v>0</v>
      </c>
      <c r="Q71" s="369">
        <v>0</v>
      </c>
      <c r="R71" s="135">
        <f t="shared" si="15"/>
        <v>18.756775653924532</v>
      </c>
      <c r="S71" s="397">
        <v>328</v>
      </c>
      <c r="T71" s="397">
        <v>27</v>
      </c>
      <c r="U71" s="397">
        <v>1</v>
      </c>
      <c r="V71" s="31">
        <f t="shared" si="6"/>
        <v>3.0487804878048781</v>
      </c>
      <c r="W71" s="81">
        <f t="shared" si="7"/>
        <v>4.4232219150540342</v>
      </c>
      <c r="X71" s="369">
        <v>0</v>
      </c>
      <c r="Y71" s="369">
        <v>0</v>
      </c>
      <c r="Z71" s="135">
        <f t="shared" si="16"/>
        <v>13.897631343100786</v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 spans="1:58" ht="16.5" thickTop="1" thickBot="1" x14ac:dyDescent="0.3">
      <c r="A72" s="16"/>
      <c r="B72" s="64" t="s">
        <v>33</v>
      </c>
      <c r="C72" s="390">
        <f>SUM(C60:C71)</f>
        <v>2403</v>
      </c>
      <c r="D72" s="391">
        <f>SUM(D60:D71)</f>
        <v>267</v>
      </c>
      <c r="E72" s="391">
        <f>SUM(E60:E71)</f>
        <v>4</v>
      </c>
      <c r="F72" s="128">
        <f>IF(C72=0,"-",(E72/C72*1000))</f>
        <v>1.6645859342488556</v>
      </c>
      <c r="G72" s="128">
        <f t="shared" ref="G72:G85" si="17">IF(ISERROR($E$86/$C$86*1000)=TRUE,"-",($E$86/$C$86*1000))</f>
        <v>5.4202801867911941</v>
      </c>
      <c r="H72" s="369">
        <v>0</v>
      </c>
      <c r="I72" s="369">
        <v>0</v>
      </c>
      <c r="J72" s="129">
        <f>IF(C72=0,"",(((G72*0.001)+2.58*(SQRT(G72*0.001/C72))))*1000)</f>
        <v>9.2951194252835698</v>
      </c>
      <c r="K72" s="394">
        <f>SUM(K60:K71)</f>
        <v>1310</v>
      </c>
      <c r="L72" s="395">
        <f>SUM(L60:L71)</f>
        <v>259</v>
      </c>
      <c r="M72" s="396">
        <f>SUM(M60:M71)</f>
        <v>2</v>
      </c>
      <c r="N72" s="393">
        <f>IF(K72=0,"-",(M72/K72*1000))</f>
        <v>1.5267175572519083</v>
      </c>
      <c r="O72" s="128">
        <f t="shared" ref="O72:O85" si="18">IF(ISERROR($M$86/$K$86*1000)=TRUE,"-",($M$86/$K$86*1000))</f>
        <v>3.1478036915152381</v>
      </c>
      <c r="P72" s="369">
        <v>0</v>
      </c>
      <c r="Q72" s="369">
        <v>0</v>
      </c>
      <c r="R72" s="129">
        <f t="shared" si="15"/>
        <v>7.1471395612100439</v>
      </c>
      <c r="S72" s="394">
        <f>SUM(S60:S71)</f>
        <v>4383</v>
      </c>
      <c r="T72" s="395">
        <f>SUM(T60:T71)</f>
        <v>432</v>
      </c>
      <c r="U72" s="396">
        <f>SUM(U60:U71)</f>
        <v>10</v>
      </c>
      <c r="V72" s="393">
        <f>IF(S72=0,"-",(U72/S72*1000))</f>
        <v>2.2815423226100844</v>
      </c>
      <c r="W72" s="128">
        <f t="shared" ref="W72:W85" si="19">IF(ISERROR($U$86/$S$86*1000)=TRUE,"-",($U$86/$S$86*1000))</f>
        <v>4.4232219150540342</v>
      </c>
      <c r="X72" s="369">
        <v>0</v>
      </c>
      <c r="Y72" s="369">
        <v>0</v>
      </c>
      <c r="Z72" s="131">
        <f>IF(S72=0,"",(((W72*0.001)+2.58*(SQRT(W72*0.001/S72))))*1000)</f>
        <v>7.0150329522466128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 spans="1:58" ht="12.75" customHeight="1" thickTop="1" thickBot="1" x14ac:dyDescent="0.25">
      <c r="A73" s="427">
        <v>2012</v>
      </c>
      <c r="B73" s="75" t="s">
        <v>21</v>
      </c>
      <c r="C73" s="397">
        <v>286</v>
      </c>
      <c r="D73" s="397">
        <v>20</v>
      </c>
      <c r="E73" s="397">
        <v>1</v>
      </c>
      <c r="F73" s="77">
        <f t="shared" ref="F73:F84" si="20">IF(C73=0,"-",(E73/C73*1000))</f>
        <v>3.4965034965034967</v>
      </c>
      <c r="G73" s="77">
        <f t="shared" si="17"/>
        <v>5.4202801867911941</v>
      </c>
      <c r="H73" s="369">
        <v>0</v>
      </c>
      <c r="I73" s="369">
        <v>0</v>
      </c>
      <c r="J73" s="132">
        <f>IF(C73=0,"",(((G73*0.001)+2.58*(SQRT(G73*0.001/C73))))*1000)</f>
        <v>16.652033537911791</v>
      </c>
      <c r="K73" s="397">
        <v>136</v>
      </c>
      <c r="L73" s="397">
        <v>17</v>
      </c>
      <c r="M73" s="397">
        <v>1</v>
      </c>
      <c r="N73" s="76">
        <f t="shared" ref="N73:N84" si="21">IF(K73=0,"-",(M73/K73*1000))</f>
        <v>7.3529411764705879</v>
      </c>
      <c r="O73" s="77">
        <f t="shared" si="18"/>
        <v>3.1478036915152381</v>
      </c>
      <c r="P73" s="369">
        <v>0</v>
      </c>
      <c r="Q73" s="369">
        <v>0</v>
      </c>
      <c r="R73" s="133">
        <f>IF(K73=0,"",(((O73*0.001)+2.58*(SQRT(O73*0.001/K73))))*1000)</f>
        <v>15.560155370684173</v>
      </c>
      <c r="S73" s="397">
        <v>430</v>
      </c>
      <c r="T73" s="397">
        <v>35</v>
      </c>
      <c r="U73" s="397">
        <v>1</v>
      </c>
      <c r="V73" s="76">
        <f t="shared" ref="V73:V84" si="22">IF(S73=0,"-",(U73/S73*1000))</f>
        <v>2.3255813953488373</v>
      </c>
      <c r="W73" s="77">
        <f t="shared" si="19"/>
        <v>4.4232219150540342</v>
      </c>
      <c r="X73" s="369">
        <v>0</v>
      </c>
      <c r="Y73" s="369">
        <v>0</v>
      </c>
      <c r="Z73" s="133">
        <f>IF(S73=0,"",(((W73*0.001)+2.58*(SQRT(W73*0.001/S73))))*1000)</f>
        <v>12.697971170773897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</row>
    <row r="74" spans="1:58" ht="14.25" thickTop="1" thickBot="1" x14ac:dyDescent="0.25">
      <c r="A74" s="428"/>
      <c r="B74" s="56" t="s">
        <v>22</v>
      </c>
      <c r="C74" s="397"/>
      <c r="D74" s="397"/>
      <c r="E74" s="397"/>
      <c r="F74" s="77" t="str">
        <f t="shared" si="20"/>
        <v>-</v>
      </c>
      <c r="G74" s="7">
        <f t="shared" si="17"/>
        <v>5.4202801867911941</v>
      </c>
      <c r="H74" s="369">
        <v>0</v>
      </c>
      <c r="I74" s="369">
        <v>0</v>
      </c>
      <c r="J74" s="9" t="str">
        <f t="shared" ref="J74:J84" si="23">IF(C74=0,"",(((G74*0.001)+2.58*(SQRT(G74*0.001/C74))))*1000)</f>
        <v/>
      </c>
      <c r="K74" s="397"/>
      <c r="L74" s="397"/>
      <c r="M74" s="397"/>
      <c r="N74" s="76" t="str">
        <f t="shared" si="21"/>
        <v>-</v>
      </c>
      <c r="O74" s="7">
        <f t="shared" si="18"/>
        <v>3.1478036915152381</v>
      </c>
      <c r="P74" s="369">
        <v>0</v>
      </c>
      <c r="Q74" s="369">
        <v>0</v>
      </c>
      <c r="R74" s="10" t="str">
        <f t="shared" ref="R74:R85" si="24">IF(K74=0,"",(((O74*0.001)+2.58*(SQRT(O74*0.001/K74))))*1000)</f>
        <v/>
      </c>
      <c r="S74" s="397"/>
      <c r="T74" s="397"/>
      <c r="U74" s="397"/>
      <c r="V74" s="76" t="str">
        <f t="shared" si="22"/>
        <v>-</v>
      </c>
      <c r="W74" s="7">
        <f t="shared" si="19"/>
        <v>4.4232219150540342</v>
      </c>
      <c r="X74" s="369">
        <v>0</v>
      </c>
      <c r="Y74" s="369">
        <v>0</v>
      </c>
      <c r="Z74" s="10" t="str">
        <f t="shared" ref="Z74:Z84" si="25">IF(S74=0,"",(((W74*0.001)+2.58*(SQRT(W74*0.001/S74))))*1000)</f>
        <v/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</row>
    <row r="75" spans="1:58" ht="14.25" thickTop="1" thickBot="1" x14ac:dyDescent="0.25">
      <c r="A75" s="428"/>
      <c r="B75" s="56" t="s">
        <v>23</v>
      </c>
      <c r="C75" s="397"/>
      <c r="D75" s="397"/>
      <c r="E75" s="397"/>
      <c r="F75" s="77" t="str">
        <f t="shared" si="20"/>
        <v>-</v>
      </c>
      <c r="G75" s="7">
        <f t="shared" si="17"/>
        <v>5.4202801867911941</v>
      </c>
      <c r="H75" s="369">
        <v>0</v>
      </c>
      <c r="I75" s="369">
        <v>0</v>
      </c>
      <c r="J75" s="9" t="str">
        <f t="shared" si="23"/>
        <v/>
      </c>
      <c r="K75" s="397"/>
      <c r="L75" s="397"/>
      <c r="M75" s="397"/>
      <c r="N75" s="76" t="str">
        <f t="shared" si="21"/>
        <v>-</v>
      </c>
      <c r="O75" s="7">
        <f t="shared" si="18"/>
        <v>3.1478036915152381</v>
      </c>
      <c r="P75" s="369">
        <v>0</v>
      </c>
      <c r="Q75" s="369">
        <v>0</v>
      </c>
      <c r="R75" s="10" t="str">
        <f t="shared" si="24"/>
        <v/>
      </c>
      <c r="S75" s="397"/>
      <c r="T75" s="397"/>
      <c r="U75" s="397"/>
      <c r="V75" s="76" t="str">
        <f t="shared" si="22"/>
        <v>-</v>
      </c>
      <c r="W75" s="7">
        <f t="shared" si="19"/>
        <v>4.4232219150540342</v>
      </c>
      <c r="X75" s="369">
        <v>0</v>
      </c>
      <c r="Y75" s="369">
        <v>0</v>
      </c>
      <c r="Z75" s="10" t="str">
        <f t="shared" si="25"/>
        <v/>
      </c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</row>
    <row r="76" spans="1:58" ht="14.25" thickTop="1" thickBot="1" x14ac:dyDescent="0.25">
      <c r="A76" s="428"/>
      <c r="B76" s="56" t="s">
        <v>24</v>
      </c>
      <c r="C76" s="381"/>
      <c r="D76" s="380"/>
      <c r="E76" s="380"/>
      <c r="F76" s="77" t="str">
        <f t="shared" si="20"/>
        <v>-</v>
      </c>
      <c r="G76" s="7">
        <f t="shared" si="17"/>
        <v>5.4202801867911941</v>
      </c>
      <c r="H76" s="369">
        <v>0</v>
      </c>
      <c r="I76" s="369">
        <v>0</v>
      </c>
      <c r="J76" s="9" t="str">
        <f t="shared" si="23"/>
        <v/>
      </c>
      <c r="K76" s="288"/>
      <c r="L76" s="267"/>
      <c r="M76" s="267"/>
      <c r="N76" s="76" t="str">
        <f t="shared" si="21"/>
        <v>-</v>
      </c>
      <c r="O76" s="7">
        <f t="shared" si="18"/>
        <v>3.1478036915152381</v>
      </c>
      <c r="P76" s="369">
        <v>0</v>
      </c>
      <c r="Q76" s="369">
        <v>0</v>
      </c>
      <c r="R76" s="10" t="str">
        <f t="shared" si="24"/>
        <v/>
      </c>
      <c r="S76" s="379"/>
      <c r="T76" s="380"/>
      <c r="U76" s="380"/>
      <c r="V76" s="76" t="str">
        <f t="shared" si="22"/>
        <v>-</v>
      </c>
      <c r="W76" s="7">
        <f t="shared" si="19"/>
        <v>4.4232219150540342</v>
      </c>
      <c r="X76" s="369">
        <v>0</v>
      </c>
      <c r="Y76" s="369">
        <v>0</v>
      </c>
      <c r="Z76" s="10" t="str">
        <f t="shared" si="25"/>
        <v/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 spans="1:58" ht="14.25" thickTop="1" thickBot="1" x14ac:dyDescent="0.25">
      <c r="A77" s="428"/>
      <c r="B77" s="56" t="s">
        <v>25</v>
      </c>
      <c r="C77" s="266"/>
      <c r="D77" s="267"/>
      <c r="E77" s="267"/>
      <c r="F77" s="77" t="str">
        <f t="shared" si="20"/>
        <v>-</v>
      </c>
      <c r="G77" s="7">
        <f t="shared" si="17"/>
        <v>5.4202801867911941</v>
      </c>
      <c r="H77" s="369">
        <v>0</v>
      </c>
      <c r="I77" s="369">
        <v>0</v>
      </c>
      <c r="J77" s="9" t="str">
        <f t="shared" si="23"/>
        <v/>
      </c>
      <c r="K77" s="288"/>
      <c r="L77" s="267"/>
      <c r="M77" s="267"/>
      <c r="N77" s="76" t="str">
        <f t="shared" si="21"/>
        <v>-</v>
      </c>
      <c r="O77" s="7">
        <f t="shared" si="18"/>
        <v>3.1478036915152381</v>
      </c>
      <c r="P77" s="369">
        <v>0</v>
      </c>
      <c r="Q77" s="369">
        <v>0</v>
      </c>
      <c r="R77" s="10" t="str">
        <f t="shared" si="24"/>
        <v/>
      </c>
      <c r="S77" s="288"/>
      <c r="T77" s="267"/>
      <c r="U77" s="267"/>
      <c r="V77" s="76" t="str">
        <f t="shared" si="22"/>
        <v>-</v>
      </c>
      <c r="W77" s="7">
        <f t="shared" si="19"/>
        <v>4.4232219150540342</v>
      </c>
      <c r="X77" s="369">
        <v>0</v>
      </c>
      <c r="Y77" s="369">
        <v>0</v>
      </c>
      <c r="Z77" s="10" t="str">
        <f t="shared" si="25"/>
        <v/>
      </c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spans="1:58" ht="14.25" thickTop="1" thickBot="1" x14ac:dyDescent="0.25">
      <c r="A78" s="428"/>
      <c r="B78" s="56" t="s">
        <v>26</v>
      </c>
      <c r="C78" s="266"/>
      <c r="D78" s="267"/>
      <c r="E78" s="267"/>
      <c r="F78" s="77" t="str">
        <f t="shared" si="20"/>
        <v>-</v>
      </c>
      <c r="G78" s="7">
        <f t="shared" si="17"/>
        <v>5.4202801867911941</v>
      </c>
      <c r="H78" s="369">
        <v>0</v>
      </c>
      <c r="I78" s="369">
        <v>0</v>
      </c>
      <c r="J78" s="9" t="str">
        <f t="shared" si="23"/>
        <v/>
      </c>
      <c r="K78" s="288"/>
      <c r="L78" s="267"/>
      <c r="M78" s="267"/>
      <c r="N78" s="76" t="str">
        <f t="shared" si="21"/>
        <v>-</v>
      </c>
      <c r="O78" s="7">
        <f t="shared" si="18"/>
        <v>3.1478036915152381</v>
      </c>
      <c r="P78" s="369">
        <v>0</v>
      </c>
      <c r="Q78" s="369">
        <v>0</v>
      </c>
      <c r="R78" s="10" t="str">
        <f t="shared" si="24"/>
        <v/>
      </c>
      <c r="S78" s="288"/>
      <c r="T78" s="267"/>
      <c r="U78" s="267"/>
      <c r="V78" s="76" t="str">
        <f t="shared" si="22"/>
        <v>-</v>
      </c>
      <c r="W78" s="7">
        <f t="shared" si="19"/>
        <v>4.4232219150540342</v>
      </c>
      <c r="X78" s="369">
        <v>0</v>
      </c>
      <c r="Y78" s="369">
        <v>0</v>
      </c>
      <c r="Z78" s="10" t="str">
        <f t="shared" si="25"/>
        <v/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 spans="1:58" ht="14.25" thickTop="1" thickBot="1" x14ac:dyDescent="0.25">
      <c r="A79" s="428"/>
      <c r="B79" s="56" t="s">
        <v>27</v>
      </c>
      <c r="C79" s="266"/>
      <c r="D79" s="267"/>
      <c r="E79" s="267"/>
      <c r="F79" s="77" t="str">
        <f t="shared" si="20"/>
        <v>-</v>
      </c>
      <c r="G79" s="7">
        <f t="shared" si="17"/>
        <v>5.4202801867911941</v>
      </c>
      <c r="H79" s="369">
        <v>0</v>
      </c>
      <c r="I79" s="369">
        <v>0</v>
      </c>
      <c r="J79" s="9" t="str">
        <f t="shared" si="23"/>
        <v/>
      </c>
      <c r="K79" s="288"/>
      <c r="L79" s="267"/>
      <c r="M79" s="267"/>
      <c r="N79" s="76" t="str">
        <f t="shared" si="21"/>
        <v>-</v>
      </c>
      <c r="O79" s="7">
        <f t="shared" si="18"/>
        <v>3.1478036915152381</v>
      </c>
      <c r="P79" s="369">
        <v>0</v>
      </c>
      <c r="Q79" s="369">
        <v>0</v>
      </c>
      <c r="R79" s="10" t="str">
        <f t="shared" si="24"/>
        <v/>
      </c>
      <c r="S79" s="288"/>
      <c r="T79" s="267"/>
      <c r="U79" s="267"/>
      <c r="V79" s="76" t="str">
        <f t="shared" si="22"/>
        <v>-</v>
      </c>
      <c r="W79" s="7">
        <f t="shared" si="19"/>
        <v>4.4232219150540342</v>
      </c>
      <c r="X79" s="369">
        <v>0</v>
      </c>
      <c r="Y79" s="369">
        <v>0</v>
      </c>
      <c r="Z79" s="10" t="str">
        <f t="shared" si="25"/>
        <v/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 spans="1:58" ht="14.25" thickTop="1" thickBot="1" x14ac:dyDescent="0.25">
      <c r="A80" s="428"/>
      <c r="B80" s="56" t="s">
        <v>28</v>
      </c>
      <c r="C80" s="266"/>
      <c r="D80" s="267"/>
      <c r="E80" s="267"/>
      <c r="F80" s="77" t="str">
        <f t="shared" si="20"/>
        <v>-</v>
      </c>
      <c r="G80" s="7">
        <f t="shared" si="17"/>
        <v>5.4202801867911941</v>
      </c>
      <c r="H80" s="369">
        <v>0</v>
      </c>
      <c r="I80" s="369">
        <v>0</v>
      </c>
      <c r="J80" s="9" t="str">
        <f t="shared" si="23"/>
        <v/>
      </c>
      <c r="K80" s="288"/>
      <c r="L80" s="267"/>
      <c r="M80" s="267"/>
      <c r="N80" s="76" t="str">
        <f t="shared" si="21"/>
        <v>-</v>
      </c>
      <c r="O80" s="7">
        <f t="shared" si="18"/>
        <v>3.1478036915152381</v>
      </c>
      <c r="P80" s="369">
        <v>0</v>
      </c>
      <c r="Q80" s="369">
        <v>0</v>
      </c>
      <c r="R80" s="10" t="str">
        <f t="shared" si="24"/>
        <v/>
      </c>
      <c r="S80" s="288"/>
      <c r="T80" s="267"/>
      <c r="U80" s="267"/>
      <c r="V80" s="76" t="str">
        <f t="shared" si="22"/>
        <v>-</v>
      </c>
      <c r="W80" s="7">
        <f t="shared" si="19"/>
        <v>4.4232219150540342</v>
      </c>
      <c r="X80" s="369">
        <v>0</v>
      </c>
      <c r="Y80" s="369">
        <v>0</v>
      </c>
      <c r="Z80" s="10" t="str">
        <f t="shared" si="25"/>
        <v/>
      </c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 spans="1:58" ht="14.25" thickTop="1" thickBot="1" x14ac:dyDescent="0.25">
      <c r="A81" s="428"/>
      <c r="B81" s="56" t="s">
        <v>29</v>
      </c>
      <c r="C81" s="266"/>
      <c r="D81" s="267"/>
      <c r="E81" s="267"/>
      <c r="F81" s="77" t="str">
        <f t="shared" si="20"/>
        <v>-</v>
      </c>
      <c r="G81" s="7">
        <f t="shared" si="17"/>
        <v>5.4202801867911941</v>
      </c>
      <c r="H81" s="369">
        <v>0</v>
      </c>
      <c r="I81" s="369">
        <v>0</v>
      </c>
      <c r="J81" s="9" t="str">
        <f t="shared" si="23"/>
        <v/>
      </c>
      <c r="K81" s="288"/>
      <c r="L81" s="267"/>
      <c r="M81" s="267"/>
      <c r="N81" s="76" t="str">
        <f t="shared" si="21"/>
        <v>-</v>
      </c>
      <c r="O81" s="7">
        <f t="shared" si="18"/>
        <v>3.1478036915152381</v>
      </c>
      <c r="P81" s="369">
        <v>0</v>
      </c>
      <c r="Q81" s="369">
        <v>0</v>
      </c>
      <c r="R81" s="10" t="str">
        <f t="shared" si="24"/>
        <v/>
      </c>
      <c r="S81" s="288"/>
      <c r="T81" s="267"/>
      <c r="U81" s="267"/>
      <c r="V81" s="76" t="str">
        <f t="shared" si="22"/>
        <v>-</v>
      </c>
      <c r="W81" s="7">
        <f t="shared" si="19"/>
        <v>4.4232219150540342</v>
      </c>
      <c r="X81" s="369">
        <v>0</v>
      </c>
      <c r="Y81" s="369">
        <v>0</v>
      </c>
      <c r="Z81" s="10" t="str">
        <f t="shared" si="25"/>
        <v/>
      </c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 spans="1:58" ht="14.25" thickTop="1" thickBot="1" x14ac:dyDescent="0.25">
      <c r="A82" s="428"/>
      <c r="B82" s="56" t="s">
        <v>30</v>
      </c>
      <c r="C82" s="398"/>
      <c r="D82" s="398"/>
      <c r="E82" s="398"/>
      <c r="F82" s="77" t="str">
        <f t="shared" si="20"/>
        <v>-</v>
      </c>
      <c r="G82" s="7">
        <f t="shared" si="17"/>
        <v>5.4202801867911941</v>
      </c>
      <c r="H82" s="369">
        <v>0</v>
      </c>
      <c r="I82" s="369">
        <v>0</v>
      </c>
      <c r="J82" s="9" t="str">
        <f t="shared" si="23"/>
        <v/>
      </c>
      <c r="K82" s="398"/>
      <c r="L82" s="398"/>
      <c r="M82" s="398"/>
      <c r="N82" s="76" t="str">
        <f t="shared" si="21"/>
        <v>-</v>
      </c>
      <c r="O82" s="7">
        <f t="shared" si="18"/>
        <v>3.1478036915152381</v>
      </c>
      <c r="P82" s="369">
        <v>0</v>
      </c>
      <c r="Q82" s="369">
        <v>0</v>
      </c>
      <c r="R82" s="10" t="str">
        <f t="shared" si="24"/>
        <v/>
      </c>
      <c r="S82" s="398"/>
      <c r="T82" s="398"/>
      <c r="U82" s="398"/>
      <c r="V82" s="76" t="str">
        <f t="shared" si="22"/>
        <v>-</v>
      </c>
      <c r="W82" s="7">
        <f t="shared" si="19"/>
        <v>4.4232219150540342</v>
      </c>
      <c r="X82" s="369">
        <v>0</v>
      </c>
      <c r="Y82" s="369">
        <v>0</v>
      </c>
      <c r="Z82" s="10" t="str">
        <f t="shared" si="25"/>
        <v/>
      </c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 spans="1:58" ht="14.25" thickTop="1" thickBot="1" x14ac:dyDescent="0.25">
      <c r="A83" s="428"/>
      <c r="B83" s="56" t="s">
        <v>31</v>
      </c>
      <c r="C83" s="266"/>
      <c r="D83" s="267"/>
      <c r="E83" s="267"/>
      <c r="F83" s="77" t="str">
        <f t="shared" si="20"/>
        <v>-</v>
      </c>
      <c r="G83" s="7">
        <f t="shared" si="17"/>
        <v>5.4202801867911941</v>
      </c>
      <c r="H83" s="369">
        <v>0</v>
      </c>
      <c r="I83" s="369">
        <v>0</v>
      </c>
      <c r="J83" s="9" t="str">
        <f>IF(C83=0,"",(((G83*0.001)+2.58*(SQRT(G83*0.001/C83))))*1000)</f>
        <v/>
      </c>
      <c r="K83" s="288"/>
      <c r="L83" s="267"/>
      <c r="M83" s="267"/>
      <c r="N83" s="76" t="str">
        <f t="shared" si="21"/>
        <v>-</v>
      </c>
      <c r="O83" s="7">
        <f t="shared" si="18"/>
        <v>3.1478036915152381</v>
      </c>
      <c r="P83" s="369">
        <v>0</v>
      </c>
      <c r="Q83" s="369">
        <v>0</v>
      </c>
      <c r="R83" s="10" t="str">
        <f t="shared" si="24"/>
        <v/>
      </c>
      <c r="S83" s="288"/>
      <c r="T83" s="267"/>
      <c r="U83" s="267"/>
      <c r="V83" s="76" t="str">
        <f t="shared" si="22"/>
        <v>-</v>
      </c>
      <c r="W83" s="7">
        <f t="shared" si="19"/>
        <v>4.4232219150540342</v>
      </c>
      <c r="X83" s="369">
        <v>0</v>
      </c>
      <c r="Y83" s="369">
        <v>0</v>
      </c>
      <c r="Z83" s="10" t="str">
        <f t="shared" si="25"/>
        <v/>
      </c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 spans="1:58" ht="14.25" thickTop="1" thickBot="1" x14ac:dyDescent="0.25">
      <c r="A84" s="429"/>
      <c r="B84" s="63" t="s">
        <v>32</v>
      </c>
      <c r="C84" s="397"/>
      <c r="D84" s="397"/>
      <c r="E84" s="397"/>
      <c r="F84" s="77" t="str">
        <f t="shared" si="20"/>
        <v>-</v>
      </c>
      <c r="G84" s="43">
        <f t="shared" si="17"/>
        <v>5.4202801867911941</v>
      </c>
      <c r="H84" s="369">
        <v>0</v>
      </c>
      <c r="I84" s="369">
        <v>0</v>
      </c>
      <c r="J84" s="125" t="str">
        <f t="shared" si="23"/>
        <v/>
      </c>
      <c r="K84" s="397"/>
      <c r="L84" s="397"/>
      <c r="M84" s="397"/>
      <c r="N84" s="76" t="str">
        <f t="shared" si="21"/>
        <v>-</v>
      </c>
      <c r="O84" s="43">
        <f t="shared" si="18"/>
        <v>3.1478036915152381</v>
      </c>
      <c r="P84" s="369">
        <v>0</v>
      </c>
      <c r="Q84" s="369">
        <v>0</v>
      </c>
      <c r="R84" s="102" t="str">
        <f t="shared" si="24"/>
        <v/>
      </c>
      <c r="S84" s="397"/>
      <c r="T84" s="397"/>
      <c r="U84" s="397"/>
      <c r="V84" s="76" t="str">
        <f t="shared" si="22"/>
        <v>-</v>
      </c>
      <c r="W84" s="43">
        <f t="shared" si="19"/>
        <v>4.4232219150540342</v>
      </c>
      <c r="X84" s="369">
        <v>0</v>
      </c>
      <c r="Y84" s="369">
        <v>0</v>
      </c>
      <c r="Z84" s="10" t="str">
        <f t="shared" si="25"/>
        <v/>
      </c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1:58" ht="17.25" thickTop="1" thickBot="1" x14ac:dyDescent="0.3">
      <c r="A85" s="16"/>
      <c r="B85" s="165" t="s">
        <v>33</v>
      </c>
      <c r="C85" s="166">
        <f>SUM(C73:C84)</f>
        <v>286</v>
      </c>
      <c r="D85" s="167">
        <f>SUM(D73:D84)</f>
        <v>20</v>
      </c>
      <c r="E85" s="167">
        <f>SUM(E73:E84)</f>
        <v>1</v>
      </c>
      <c r="F85" s="168">
        <f>IF(C85=0,"-",(E85/C85*1000))</f>
        <v>3.4965034965034967</v>
      </c>
      <c r="G85" s="168">
        <f t="shared" si="17"/>
        <v>5.4202801867911941</v>
      </c>
      <c r="H85" s="369">
        <v>0</v>
      </c>
      <c r="I85" s="369">
        <v>0</v>
      </c>
      <c r="J85" s="169">
        <f>IF(C85=0,"",(((G85*0.001)+2.58*(SQRT(G85*0.001/C85))))*1000)</f>
        <v>16.652033537911791</v>
      </c>
      <c r="K85" s="170">
        <f>SUM(K73:K84)</f>
        <v>136</v>
      </c>
      <c r="L85" s="167">
        <f>SUM(L73:L84)</f>
        <v>17</v>
      </c>
      <c r="M85" s="167">
        <f>SUM(M73:M84)</f>
        <v>1</v>
      </c>
      <c r="N85" s="171">
        <f>IF(K85=0,"-",(M85/K85*1000))</f>
        <v>7.3529411764705879</v>
      </c>
      <c r="O85" s="168">
        <f t="shared" si="18"/>
        <v>3.1478036915152381</v>
      </c>
      <c r="P85" s="369">
        <v>0</v>
      </c>
      <c r="Q85" s="369">
        <v>0</v>
      </c>
      <c r="R85" s="172">
        <f t="shared" si="24"/>
        <v>15.560155370684173</v>
      </c>
      <c r="S85" s="170">
        <f>SUM(S73:S84)</f>
        <v>430</v>
      </c>
      <c r="T85" s="167">
        <f>SUM(T73:T84)</f>
        <v>35</v>
      </c>
      <c r="U85" s="167">
        <f>SUM(U73:U84)</f>
        <v>1</v>
      </c>
      <c r="V85" s="171">
        <f>IF(S85=0,"-",(U85/S85*1000))</f>
        <v>2.3255813953488373</v>
      </c>
      <c r="W85" s="168">
        <f t="shared" si="19"/>
        <v>4.4232219150540342</v>
      </c>
      <c r="X85" s="369">
        <v>0</v>
      </c>
      <c r="Y85" s="369">
        <v>0</v>
      </c>
      <c r="Z85" s="172">
        <f>IF(S85=0,"",(((W85*0.001)+2.58*(SQRT(W85*0.001/S85))))*1000)</f>
        <v>12.697971170773897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spans="1:58" ht="26.25" customHeight="1" thickTop="1" thickBot="1" x14ac:dyDescent="0.4">
      <c r="A86" s="430" t="s">
        <v>39</v>
      </c>
      <c r="B86" s="431"/>
      <c r="C86" s="164">
        <f>SUM(C20,C33,C46,C59,C72,C85)</f>
        <v>11992</v>
      </c>
      <c r="D86" s="164">
        <f>SUM(D20,D33,D46,D59,D72,D85)</f>
        <v>1334</v>
      </c>
      <c r="E86" s="164">
        <f>SUM(E20,E33,E46,E59,E72,E85)</f>
        <v>65</v>
      </c>
      <c r="F86" s="17">
        <f>IF(C86=0,"-",(E86/C86*1000))</f>
        <v>5.4202801867911941</v>
      </c>
      <c r="G86" s="17"/>
      <c r="H86" s="137"/>
      <c r="I86" s="137"/>
      <c r="J86" s="19"/>
      <c r="K86" s="164">
        <f>SUM(K20,K33,K46,K59,K72,K85)</f>
        <v>6989</v>
      </c>
      <c r="L86" s="164">
        <f>SUM(L20,L33,L46,L59,L72,L85)</f>
        <v>1150</v>
      </c>
      <c r="M86" s="164">
        <f>SUM(M20,M33,M46,M59,M72,M85)</f>
        <v>22</v>
      </c>
      <c r="N86" s="17">
        <f>IF(K86=0,"-",(M86/K86*1000))</f>
        <v>3.1478036915152381</v>
      </c>
      <c r="O86" s="17"/>
      <c r="P86" s="137"/>
      <c r="Q86" s="137"/>
      <c r="R86" s="19"/>
      <c r="S86" s="164">
        <f>SUM(S20,S33,S46,S59,S72,S85)</f>
        <v>19895</v>
      </c>
      <c r="T86" s="164">
        <f>SUM(T20,T33,T46,T59,T72,T85)</f>
        <v>2317</v>
      </c>
      <c r="U86" s="164">
        <f>SUM(U20,U33,U46,U59,U72,U85)</f>
        <v>88</v>
      </c>
      <c r="V86" s="17">
        <f>IF(S86=0,"-",(U86/S86*1000))</f>
        <v>4.4232219150540342</v>
      </c>
      <c r="W86" s="17"/>
      <c r="X86" s="137"/>
      <c r="Y86" s="137"/>
      <c r="Z86" s="18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spans="1:58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</sheetData>
  <mergeCells count="37">
    <mergeCell ref="A73:A84"/>
    <mergeCell ref="A86:B86"/>
    <mergeCell ref="R3:R6"/>
    <mergeCell ref="A60:A71"/>
    <mergeCell ref="M3:M6"/>
    <mergeCell ref="J3:J6"/>
    <mergeCell ref="A34:A45"/>
    <mergeCell ref="A47:A58"/>
    <mergeCell ref="S3:S6"/>
    <mergeCell ref="T3:T6"/>
    <mergeCell ref="P3:P6"/>
    <mergeCell ref="Q3:Q6"/>
    <mergeCell ref="L3:L6"/>
    <mergeCell ref="Y3:Y6"/>
    <mergeCell ref="Z3:Z6"/>
    <mergeCell ref="A8:A20"/>
    <mergeCell ref="A21:A33"/>
    <mergeCell ref="U3:U6"/>
    <mergeCell ref="V3:V6"/>
    <mergeCell ref="W3:W6"/>
    <mergeCell ref="X3:X6"/>
    <mergeCell ref="B1:Z1"/>
    <mergeCell ref="A2:A7"/>
    <mergeCell ref="B2:B7"/>
    <mergeCell ref="C2:J2"/>
    <mergeCell ref="K2:R2"/>
    <mergeCell ref="S2:Z2"/>
    <mergeCell ref="C3:C6"/>
    <mergeCell ref="D3:D6"/>
    <mergeCell ref="E3:E6"/>
    <mergeCell ref="K3:K6"/>
    <mergeCell ref="N3:N6"/>
    <mergeCell ref="O3:O6"/>
    <mergeCell ref="F3:F6"/>
    <mergeCell ref="G3:G6"/>
    <mergeCell ref="H3:H6"/>
    <mergeCell ref="I3:I6"/>
  </mergeCells>
  <phoneticPr fontId="25" type="noConversion"/>
  <pageMargins left="0.78740157480314965" right="0.78740157480314965" top="0.59055118110236227" bottom="0.78740157480314965" header="0" footer="0"/>
  <pageSetup paperSize="9" scale="35" orientation="landscape" r:id="rId1"/>
  <headerFooter alignWithMargins="0"/>
  <colBreaks count="1" manualBreakCount="1">
    <brk id="26" max="8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BF87"/>
  <sheetViews>
    <sheetView view="pageBreakPreview" topLeftCell="V46" zoomScale="60" zoomScaleNormal="85" workbookViewId="0">
      <selection activeCell="U86" sqref="U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customWidth="1"/>
    <col min="12" max="12" width="11.85546875" customWidth="1"/>
    <col min="13" max="20" width="11.5703125" customWidth="1"/>
    <col min="21" max="21" width="16" customWidth="1"/>
    <col min="22" max="22" width="12.140625" bestFit="1" customWidth="1"/>
    <col min="23" max="26" width="11.5703125" customWidth="1"/>
    <col min="27" max="28" width="8.140625" customWidth="1"/>
  </cols>
  <sheetData>
    <row r="1" spans="1:58" ht="28.5" thickBot="1" x14ac:dyDescent="0.45">
      <c r="A1" s="11"/>
      <c r="B1" s="485" t="s">
        <v>76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spans="1:58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10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spans="1:58" ht="14.25" customHeight="1" thickTop="1" x14ac:dyDescent="0.2">
      <c r="A3" s="401"/>
      <c r="B3" s="404"/>
      <c r="C3" s="409" t="s">
        <v>43</v>
      </c>
      <c r="D3" s="412" t="s">
        <v>44</v>
      </c>
      <c r="E3" s="412" t="s">
        <v>45</v>
      </c>
      <c r="F3" s="412" t="s">
        <v>56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46</v>
      </c>
      <c r="L3" s="418" t="s">
        <v>44</v>
      </c>
      <c r="M3" s="418" t="s">
        <v>47</v>
      </c>
      <c r="N3" s="418" t="s">
        <v>48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49</v>
      </c>
      <c r="T3" s="418" t="s">
        <v>44</v>
      </c>
      <c r="U3" s="418" t="s">
        <v>50</v>
      </c>
      <c r="V3" s="418" t="s">
        <v>51</v>
      </c>
      <c r="W3" s="418" t="s">
        <v>57</v>
      </c>
      <c r="X3" s="418" t="s">
        <v>59</v>
      </c>
      <c r="Y3" s="418" t="s">
        <v>60</v>
      </c>
      <c r="Z3" s="421" t="s">
        <v>58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58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1:58" ht="14.25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1:58" ht="12.75" customHeight="1" thickTop="1" x14ac:dyDescent="0.2">
      <c r="A8" s="424">
        <v>2005</v>
      </c>
      <c r="B8" s="75" t="s">
        <v>21</v>
      </c>
      <c r="C8" s="284"/>
      <c r="D8" s="285"/>
      <c r="E8" s="285"/>
      <c r="F8" s="180" t="str">
        <f t="shared" ref="F8:F71" si="0">IF(C8=0,"-",(E8/C8*1000))</f>
        <v>-</v>
      </c>
      <c r="G8" s="184">
        <f t="shared" ref="G8:G39" si="1">IF(ISERROR($E$86/$C$86*1000)=TRUE,"-",($E$86/$C$86*1000))</f>
        <v>0</v>
      </c>
      <c r="H8" s="364">
        <v>0</v>
      </c>
      <c r="I8" s="364">
        <v>0</v>
      </c>
      <c r="J8" s="181" t="str">
        <f t="shared" ref="J8:J44" si="2">IF(C8=0,"",(((G8*0.001)+2.58*(SQRT(G8*0.001/C8))))*1000)</f>
        <v/>
      </c>
      <c r="K8" s="296"/>
      <c r="L8" s="285"/>
      <c r="M8" s="285"/>
      <c r="N8" s="182" t="str">
        <f t="shared" ref="N8:N71" si="3">IF(K8=0,"-",(M8/K8*1000))</f>
        <v>-</v>
      </c>
      <c r="O8" s="180" t="str">
        <f t="shared" ref="O8:O39" si="4">IF(ISERROR($M$86/$K$86*1000)=TRUE,"-",($M$86/$K$86*1000))</f>
        <v>-</v>
      </c>
      <c r="P8" s="364">
        <v>0</v>
      </c>
      <c r="Q8" s="364">
        <v>0</v>
      </c>
      <c r="R8" s="183" t="str">
        <f t="shared" ref="R8:R59" si="5">IF(K8=0,"",(((O8*0.001)+2.58*(SQRT(O8*0.001/K8))))*1000)</f>
        <v/>
      </c>
      <c r="S8" s="296"/>
      <c r="T8" s="285"/>
      <c r="U8" s="285"/>
      <c r="V8" s="182" t="str">
        <f t="shared" ref="V8:V71" si="6">IF(S8=0,"-",(U8/S8*1000))</f>
        <v>-</v>
      </c>
      <c r="W8" s="364">
        <v>0</v>
      </c>
      <c r="X8" s="364">
        <v>0</v>
      </c>
      <c r="Y8" s="180">
        <v>21.14</v>
      </c>
      <c r="Z8" s="183" t="str">
        <f t="shared" ref="Z8:Z58" si="7">IF(S8=0,"",(((W8*0.001)+2.58*(SQRT(W8*0.001/S8))))*1000)</f>
        <v/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x14ac:dyDescent="0.2">
      <c r="A9" s="425"/>
      <c r="B9" s="56" t="s">
        <v>22</v>
      </c>
      <c r="C9" s="278"/>
      <c r="D9" s="279"/>
      <c r="E9" s="279"/>
      <c r="F9" s="184" t="str">
        <f t="shared" si="0"/>
        <v>-</v>
      </c>
      <c r="G9" s="184">
        <f t="shared" si="1"/>
        <v>0</v>
      </c>
      <c r="H9" s="364">
        <v>0</v>
      </c>
      <c r="I9" s="364">
        <v>0</v>
      </c>
      <c r="J9" s="185" t="str">
        <f t="shared" si="2"/>
        <v/>
      </c>
      <c r="K9" s="293"/>
      <c r="L9" s="279"/>
      <c r="M9" s="279"/>
      <c r="N9" s="186" t="str">
        <f t="shared" si="3"/>
        <v>-</v>
      </c>
      <c r="O9" s="184" t="str">
        <f t="shared" si="4"/>
        <v>-</v>
      </c>
      <c r="P9" s="364">
        <v>0</v>
      </c>
      <c r="Q9" s="364">
        <v>0</v>
      </c>
      <c r="R9" s="187" t="str">
        <f t="shared" si="5"/>
        <v/>
      </c>
      <c r="S9" s="293"/>
      <c r="T9" s="279"/>
      <c r="U9" s="279"/>
      <c r="V9" s="186" t="str">
        <f t="shared" si="6"/>
        <v>-</v>
      </c>
      <c r="W9" s="364">
        <v>0</v>
      </c>
      <c r="X9" s="364">
        <v>0</v>
      </c>
      <c r="Y9" s="184">
        <v>21.14</v>
      </c>
      <c r="Z9" s="187" t="str">
        <f t="shared" si="7"/>
        <v/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58" x14ac:dyDescent="0.2">
      <c r="A10" s="425"/>
      <c r="B10" s="56" t="s">
        <v>23</v>
      </c>
      <c r="C10" s="278"/>
      <c r="D10" s="279"/>
      <c r="E10" s="279"/>
      <c r="F10" s="184" t="str">
        <f t="shared" si="0"/>
        <v>-</v>
      </c>
      <c r="G10" s="184">
        <f t="shared" si="1"/>
        <v>0</v>
      </c>
      <c r="H10" s="364">
        <v>0</v>
      </c>
      <c r="I10" s="364">
        <v>0</v>
      </c>
      <c r="J10" s="185" t="str">
        <f t="shared" si="2"/>
        <v/>
      </c>
      <c r="K10" s="293"/>
      <c r="L10" s="279"/>
      <c r="M10" s="279"/>
      <c r="N10" s="186" t="str">
        <f t="shared" si="3"/>
        <v>-</v>
      </c>
      <c r="O10" s="184" t="str">
        <f t="shared" si="4"/>
        <v>-</v>
      </c>
      <c r="P10" s="364">
        <v>0</v>
      </c>
      <c r="Q10" s="364">
        <v>0</v>
      </c>
      <c r="R10" s="187" t="str">
        <f t="shared" si="5"/>
        <v/>
      </c>
      <c r="S10" s="293"/>
      <c r="T10" s="279"/>
      <c r="U10" s="279"/>
      <c r="V10" s="186" t="str">
        <f t="shared" si="6"/>
        <v>-</v>
      </c>
      <c r="W10" s="364">
        <v>0</v>
      </c>
      <c r="X10" s="364">
        <v>0</v>
      </c>
      <c r="Y10" s="184">
        <v>21.14</v>
      </c>
      <c r="Z10" s="187" t="str">
        <f t="shared" si="7"/>
        <v/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1:58" x14ac:dyDescent="0.2">
      <c r="A11" s="425"/>
      <c r="B11" s="56" t="s">
        <v>24</v>
      </c>
      <c r="C11" s="278"/>
      <c r="D11" s="279"/>
      <c r="E11" s="279"/>
      <c r="F11" s="184" t="str">
        <f t="shared" si="0"/>
        <v>-</v>
      </c>
      <c r="G11" s="184">
        <f t="shared" si="1"/>
        <v>0</v>
      </c>
      <c r="H11" s="364">
        <v>0</v>
      </c>
      <c r="I11" s="364">
        <v>0</v>
      </c>
      <c r="J11" s="185" t="str">
        <f t="shared" si="2"/>
        <v/>
      </c>
      <c r="K11" s="293"/>
      <c r="L11" s="279"/>
      <c r="M11" s="279"/>
      <c r="N11" s="186" t="str">
        <f t="shared" si="3"/>
        <v>-</v>
      </c>
      <c r="O11" s="184" t="str">
        <f t="shared" si="4"/>
        <v>-</v>
      </c>
      <c r="P11" s="364">
        <v>0</v>
      </c>
      <c r="Q11" s="364">
        <v>0</v>
      </c>
      <c r="R11" s="187" t="str">
        <f t="shared" si="5"/>
        <v/>
      </c>
      <c r="S11" s="293"/>
      <c r="T11" s="279"/>
      <c r="U11" s="279"/>
      <c r="V11" s="186" t="str">
        <f t="shared" si="6"/>
        <v>-</v>
      </c>
      <c r="W11" s="364">
        <v>0</v>
      </c>
      <c r="X11" s="364">
        <v>0</v>
      </c>
      <c r="Y11" s="184">
        <v>21.14</v>
      </c>
      <c r="Z11" s="187" t="str">
        <f t="shared" si="7"/>
        <v/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58" x14ac:dyDescent="0.2">
      <c r="A12" s="425"/>
      <c r="B12" s="56" t="s">
        <v>25</v>
      </c>
      <c r="C12" s="278"/>
      <c r="D12" s="279"/>
      <c r="E12" s="279"/>
      <c r="F12" s="184" t="str">
        <f t="shared" si="0"/>
        <v>-</v>
      </c>
      <c r="G12" s="184">
        <f t="shared" si="1"/>
        <v>0</v>
      </c>
      <c r="H12" s="364">
        <v>0</v>
      </c>
      <c r="I12" s="364">
        <v>0</v>
      </c>
      <c r="J12" s="185" t="str">
        <f t="shared" si="2"/>
        <v/>
      </c>
      <c r="K12" s="293"/>
      <c r="L12" s="279"/>
      <c r="M12" s="279"/>
      <c r="N12" s="186" t="str">
        <f t="shared" si="3"/>
        <v>-</v>
      </c>
      <c r="O12" s="184" t="str">
        <f t="shared" si="4"/>
        <v>-</v>
      </c>
      <c r="P12" s="364">
        <v>0</v>
      </c>
      <c r="Q12" s="364">
        <v>0</v>
      </c>
      <c r="R12" s="187" t="str">
        <f t="shared" si="5"/>
        <v/>
      </c>
      <c r="S12" s="293"/>
      <c r="T12" s="279"/>
      <c r="U12" s="279"/>
      <c r="V12" s="186" t="str">
        <f t="shared" si="6"/>
        <v>-</v>
      </c>
      <c r="W12" s="364">
        <v>0</v>
      </c>
      <c r="X12" s="364">
        <v>0</v>
      </c>
      <c r="Y12" s="184">
        <v>21.14</v>
      </c>
      <c r="Z12" s="187" t="str">
        <f t="shared" si="7"/>
        <v/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1:58" x14ac:dyDescent="0.2">
      <c r="A13" s="425"/>
      <c r="B13" s="56" t="s">
        <v>26</v>
      </c>
      <c r="C13" s="278"/>
      <c r="D13" s="279"/>
      <c r="E13" s="279"/>
      <c r="F13" s="184" t="str">
        <f t="shared" si="0"/>
        <v>-</v>
      </c>
      <c r="G13" s="184">
        <f t="shared" si="1"/>
        <v>0</v>
      </c>
      <c r="H13" s="364">
        <v>0</v>
      </c>
      <c r="I13" s="364">
        <v>0</v>
      </c>
      <c r="J13" s="185" t="str">
        <f t="shared" si="2"/>
        <v/>
      </c>
      <c r="K13" s="293"/>
      <c r="L13" s="279"/>
      <c r="M13" s="279"/>
      <c r="N13" s="186" t="str">
        <f t="shared" si="3"/>
        <v>-</v>
      </c>
      <c r="O13" s="184" t="str">
        <f t="shared" si="4"/>
        <v>-</v>
      </c>
      <c r="P13" s="364">
        <v>0</v>
      </c>
      <c r="Q13" s="364">
        <v>0</v>
      </c>
      <c r="R13" s="187" t="str">
        <f t="shared" si="5"/>
        <v/>
      </c>
      <c r="S13" s="293"/>
      <c r="T13" s="279"/>
      <c r="U13" s="279"/>
      <c r="V13" s="186" t="str">
        <f t="shared" si="6"/>
        <v>-</v>
      </c>
      <c r="W13" s="364">
        <v>0</v>
      </c>
      <c r="X13" s="364">
        <v>0</v>
      </c>
      <c r="Y13" s="184">
        <v>21.14</v>
      </c>
      <c r="Z13" s="187" t="str">
        <f t="shared" si="7"/>
        <v/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x14ac:dyDescent="0.2">
      <c r="A14" s="425"/>
      <c r="B14" s="56" t="s">
        <v>27</v>
      </c>
      <c r="C14" s="278"/>
      <c r="D14" s="279"/>
      <c r="E14" s="279"/>
      <c r="F14" s="184" t="str">
        <f t="shared" si="0"/>
        <v>-</v>
      </c>
      <c r="G14" s="184">
        <f t="shared" si="1"/>
        <v>0</v>
      </c>
      <c r="H14" s="364">
        <v>0</v>
      </c>
      <c r="I14" s="364">
        <v>0</v>
      </c>
      <c r="J14" s="185" t="str">
        <f t="shared" si="2"/>
        <v/>
      </c>
      <c r="K14" s="293"/>
      <c r="L14" s="279"/>
      <c r="M14" s="279"/>
      <c r="N14" s="186" t="str">
        <f t="shared" si="3"/>
        <v>-</v>
      </c>
      <c r="O14" s="184" t="str">
        <f t="shared" si="4"/>
        <v>-</v>
      </c>
      <c r="P14" s="364">
        <v>0</v>
      </c>
      <c r="Q14" s="364">
        <v>0</v>
      </c>
      <c r="R14" s="187" t="str">
        <f t="shared" si="5"/>
        <v/>
      </c>
      <c r="S14" s="293"/>
      <c r="T14" s="279"/>
      <c r="U14" s="279"/>
      <c r="V14" s="186" t="str">
        <f t="shared" si="6"/>
        <v>-</v>
      </c>
      <c r="W14" s="364">
        <v>0</v>
      </c>
      <c r="X14" s="364">
        <v>0</v>
      </c>
      <c r="Y14" s="184">
        <v>21.14</v>
      </c>
      <c r="Z14" s="187" t="str">
        <f t="shared" si="7"/>
        <v/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x14ac:dyDescent="0.2">
      <c r="A15" s="425"/>
      <c r="B15" s="56" t="s">
        <v>28</v>
      </c>
      <c r="C15" s="278"/>
      <c r="D15" s="279"/>
      <c r="E15" s="279"/>
      <c r="F15" s="184" t="str">
        <f t="shared" si="0"/>
        <v>-</v>
      </c>
      <c r="G15" s="184">
        <f t="shared" si="1"/>
        <v>0</v>
      </c>
      <c r="H15" s="364">
        <v>0</v>
      </c>
      <c r="I15" s="364">
        <v>0</v>
      </c>
      <c r="J15" s="185" t="str">
        <f t="shared" si="2"/>
        <v/>
      </c>
      <c r="K15" s="293"/>
      <c r="L15" s="279"/>
      <c r="M15" s="279"/>
      <c r="N15" s="186" t="str">
        <f t="shared" si="3"/>
        <v>-</v>
      </c>
      <c r="O15" s="184" t="str">
        <f t="shared" si="4"/>
        <v>-</v>
      </c>
      <c r="P15" s="364">
        <v>0</v>
      </c>
      <c r="Q15" s="364">
        <v>0</v>
      </c>
      <c r="R15" s="187" t="str">
        <f t="shared" si="5"/>
        <v/>
      </c>
      <c r="S15" s="293"/>
      <c r="T15" s="279"/>
      <c r="U15" s="279"/>
      <c r="V15" s="186" t="str">
        <f t="shared" si="6"/>
        <v>-</v>
      </c>
      <c r="W15" s="364">
        <v>0</v>
      </c>
      <c r="X15" s="364">
        <v>0</v>
      </c>
      <c r="Y15" s="184">
        <v>21.14</v>
      </c>
      <c r="Z15" s="187" t="str">
        <f t="shared" si="7"/>
        <v/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1:58" x14ac:dyDescent="0.2">
      <c r="A16" s="425"/>
      <c r="B16" s="56" t="s">
        <v>29</v>
      </c>
      <c r="C16" s="278"/>
      <c r="D16" s="279"/>
      <c r="E16" s="279"/>
      <c r="F16" s="184" t="str">
        <f t="shared" si="0"/>
        <v>-</v>
      </c>
      <c r="G16" s="184">
        <f t="shared" si="1"/>
        <v>0</v>
      </c>
      <c r="H16" s="364">
        <v>0</v>
      </c>
      <c r="I16" s="364">
        <v>0</v>
      </c>
      <c r="J16" s="185" t="str">
        <f t="shared" si="2"/>
        <v/>
      </c>
      <c r="K16" s="293"/>
      <c r="L16" s="279"/>
      <c r="M16" s="279"/>
      <c r="N16" s="186" t="str">
        <f t="shared" si="3"/>
        <v>-</v>
      </c>
      <c r="O16" s="184" t="str">
        <f t="shared" si="4"/>
        <v>-</v>
      </c>
      <c r="P16" s="364">
        <v>0</v>
      </c>
      <c r="Q16" s="364">
        <v>0</v>
      </c>
      <c r="R16" s="187" t="str">
        <f t="shared" si="5"/>
        <v/>
      </c>
      <c r="S16" s="293"/>
      <c r="T16" s="279"/>
      <c r="U16" s="279"/>
      <c r="V16" s="186" t="str">
        <f t="shared" si="6"/>
        <v>-</v>
      </c>
      <c r="W16" s="364">
        <v>0</v>
      </c>
      <c r="X16" s="364">
        <v>0</v>
      </c>
      <c r="Y16" s="184">
        <v>21.14</v>
      </c>
      <c r="Z16" s="187" t="str">
        <f t="shared" si="7"/>
        <v/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1:58" x14ac:dyDescent="0.2">
      <c r="A17" s="425"/>
      <c r="B17" s="56" t="s">
        <v>30</v>
      </c>
      <c r="C17" s="278"/>
      <c r="D17" s="279"/>
      <c r="E17" s="279"/>
      <c r="F17" s="184" t="str">
        <f t="shared" si="0"/>
        <v>-</v>
      </c>
      <c r="G17" s="184">
        <f t="shared" si="1"/>
        <v>0</v>
      </c>
      <c r="H17" s="364">
        <v>0</v>
      </c>
      <c r="I17" s="364">
        <v>0</v>
      </c>
      <c r="J17" s="185" t="str">
        <f t="shared" si="2"/>
        <v/>
      </c>
      <c r="K17" s="293"/>
      <c r="L17" s="279"/>
      <c r="M17" s="279"/>
      <c r="N17" s="186" t="str">
        <f t="shared" si="3"/>
        <v>-</v>
      </c>
      <c r="O17" s="184" t="str">
        <f t="shared" si="4"/>
        <v>-</v>
      </c>
      <c r="P17" s="364">
        <v>0</v>
      </c>
      <c r="Q17" s="364">
        <v>0</v>
      </c>
      <c r="R17" s="187" t="str">
        <f t="shared" si="5"/>
        <v/>
      </c>
      <c r="S17" s="293"/>
      <c r="T17" s="279"/>
      <c r="U17" s="279"/>
      <c r="V17" s="186" t="str">
        <f t="shared" si="6"/>
        <v>-</v>
      </c>
      <c r="W17" s="364">
        <v>0</v>
      </c>
      <c r="X17" s="364">
        <v>0</v>
      </c>
      <c r="Y17" s="184">
        <v>21.14</v>
      </c>
      <c r="Z17" s="187" t="str">
        <f t="shared" si="7"/>
        <v/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x14ac:dyDescent="0.2">
      <c r="A18" s="425"/>
      <c r="B18" s="56" t="s">
        <v>31</v>
      </c>
      <c r="C18" s="278"/>
      <c r="D18" s="279"/>
      <c r="E18" s="279"/>
      <c r="F18" s="184" t="str">
        <f t="shared" si="0"/>
        <v>-</v>
      </c>
      <c r="G18" s="184">
        <f t="shared" si="1"/>
        <v>0</v>
      </c>
      <c r="H18" s="364">
        <v>0</v>
      </c>
      <c r="I18" s="364">
        <v>0</v>
      </c>
      <c r="J18" s="185" t="str">
        <f t="shared" si="2"/>
        <v/>
      </c>
      <c r="K18" s="293"/>
      <c r="L18" s="279"/>
      <c r="M18" s="279"/>
      <c r="N18" s="186" t="str">
        <f t="shared" si="3"/>
        <v>-</v>
      </c>
      <c r="O18" s="184" t="str">
        <f t="shared" si="4"/>
        <v>-</v>
      </c>
      <c r="P18" s="364">
        <v>0</v>
      </c>
      <c r="Q18" s="364">
        <v>0</v>
      </c>
      <c r="R18" s="187" t="str">
        <f t="shared" si="5"/>
        <v/>
      </c>
      <c r="S18" s="293"/>
      <c r="T18" s="279"/>
      <c r="U18" s="279"/>
      <c r="V18" s="186" t="str">
        <f t="shared" si="6"/>
        <v>-</v>
      </c>
      <c r="W18" s="364">
        <v>0</v>
      </c>
      <c r="X18" s="364">
        <v>0</v>
      </c>
      <c r="Y18" s="184">
        <v>21.14</v>
      </c>
      <c r="Z18" s="187" t="str">
        <f t="shared" si="7"/>
        <v/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ht="13.5" thickBot="1" x14ac:dyDescent="0.25">
      <c r="A19" s="425"/>
      <c r="B19" s="63" t="s">
        <v>32</v>
      </c>
      <c r="C19" s="327"/>
      <c r="D19" s="328"/>
      <c r="E19" s="328"/>
      <c r="F19" s="188" t="str">
        <f t="shared" si="0"/>
        <v>-</v>
      </c>
      <c r="G19" s="188">
        <f t="shared" si="1"/>
        <v>0</v>
      </c>
      <c r="H19" s="364">
        <v>0</v>
      </c>
      <c r="I19" s="364">
        <v>0</v>
      </c>
      <c r="J19" s="189" t="str">
        <f t="shared" si="2"/>
        <v/>
      </c>
      <c r="K19" s="335"/>
      <c r="L19" s="328"/>
      <c r="M19" s="328"/>
      <c r="N19" s="190" t="str">
        <f t="shared" si="3"/>
        <v>-</v>
      </c>
      <c r="O19" s="188" t="str">
        <f t="shared" si="4"/>
        <v>-</v>
      </c>
      <c r="P19" s="364">
        <v>0</v>
      </c>
      <c r="Q19" s="364">
        <v>0</v>
      </c>
      <c r="R19" s="191" t="str">
        <f t="shared" si="5"/>
        <v/>
      </c>
      <c r="S19" s="335"/>
      <c r="T19" s="328"/>
      <c r="U19" s="328"/>
      <c r="V19" s="190" t="str">
        <f t="shared" si="6"/>
        <v>-</v>
      </c>
      <c r="W19" s="364">
        <v>0</v>
      </c>
      <c r="X19" s="364">
        <v>0</v>
      </c>
      <c r="Y19" s="188">
        <v>21.14</v>
      </c>
      <c r="Z19" s="191" t="str">
        <f t="shared" si="7"/>
        <v/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1:58" ht="14.25" thickTop="1" thickBot="1" x14ac:dyDescent="0.25">
      <c r="A20" s="426"/>
      <c r="B20" s="85" t="s">
        <v>33</v>
      </c>
      <c r="C20" s="329">
        <f>SUM(C8:C19)</f>
        <v>0</v>
      </c>
      <c r="D20" s="330">
        <f>SUM(D8:D19)</f>
        <v>0</v>
      </c>
      <c r="E20" s="330">
        <f>SUM(E8:E19)</f>
        <v>0</v>
      </c>
      <c r="F20" s="203" t="str">
        <f t="shared" si="0"/>
        <v>-</v>
      </c>
      <c r="G20" s="203">
        <f t="shared" si="1"/>
        <v>0</v>
      </c>
      <c r="H20" s="364">
        <v>0</v>
      </c>
      <c r="I20" s="364">
        <v>0</v>
      </c>
      <c r="J20" s="205" t="str">
        <f t="shared" si="2"/>
        <v/>
      </c>
      <c r="K20" s="336">
        <f>SUM(K8:K19)</f>
        <v>0</v>
      </c>
      <c r="L20" s="332">
        <f>SUM(L8:L19)</f>
        <v>0</v>
      </c>
      <c r="M20" s="332">
        <f>SUM(M8:M19)</f>
        <v>0</v>
      </c>
      <c r="N20" s="206" t="str">
        <f t="shared" si="3"/>
        <v>-</v>
      </c>
      <c r="O20" s="203" t="str">
        <f t="shared" si="4"/>
        <v>-</v>
      </c>
      <c r="P20" s="364">
        <v>0</v>
      </c>
      <c r="Q20" s="364">
        <v>0</v>
      </c>
      <c r="R20" s="207" t="str">
        <f t="shared" si="5"/>
        <v/>
      </c>
      <c r="S20" s="336">
        <f>SUM(S8:S19)</f>
        <v>0</v>
      </c>
      <c r="T20" s="332">
        <f>SUM(T8:T19)</f>
        <v>0</v>
      </c>
      <c r="U20" s="332">
        <f>SUM(U8:U19)</f>
        <v>0</v>
      </c>
      <c r="V20" s="206" t="str">
        <f t="shared" si="6"/>
        <v>-</v>
      </c>
      <c r="W20" s="364">
        <v>0</v>
      </c>
      <c r="X20" s="364">
        <v>0</v>
      </c>
      <c r="Y20" s="203">
        <v>21.14</v>
      </c>
      <c r="Z20" s="207" t="str">
        <f t="shared" si="7"/>
        <v/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ht="12.75" customHeight="1" thickTop="1" x14ac:dyDescent="0.2">
      <c r="A21" s="424">
        <v>2006</v>
      </c>
      <c r="B21" s="55" t="s">
        <v>21</v>
      </c>
      <c r="C21" s="276"/>
      <c r="D21" s="277"/>
      <c r="E21" s="277"/>
      <c r="F21" s="192" t="str">
        <f t="shared" si="0"/>
        <v>-</v>
      </c>
      <c r="G21" s="192">
        <f t="shared" si="1"/>
        <v>0</v>
      </c>
      <c r="H21" s="364">
        <v>0</v>
      </c>
      <c r="I21" s="364">
        <v>0</v>
      </c>
      <c r="J21" s="193" t="str">
        <f t="shared" si="2"/>
        <v/>
      </c>
      <c r="K21" s="292"/>
      <c r="L21" s="277"/>
      <c r="M21" s="277"/>
      <c r="N21" s="194" t="str">
        <f t="shared" si="3"/>
        <v>-</v>
      </c>
      <c r="O21" s="192" t="str">
        <f t="shared" si="4"/>
        <v>-</v>
      </c>
      <c r="P21" s="364">
        <v>0</v>
      </c>
      <c r="Q21" s="364">
        <v>0</v>
      </c>
      <c r="R21" s="195" t="str">
        <f t="shared" si="5"/>
        <v/>
      </c>
      <c r="S21" s="292"/>
      <c r="T21" s="277"/>
      <c r="U21" s="277"/>
      <c r="V21" s="194" t="str">
        <f t="shared" si="6"/>
        <v>-</v>
      </c>
      <c r="W21" s="364">
        <v>0</v>
      </c>
      <c r="X21" s="364">
        <v>0</v>
      </c>
      <c r="Y21" s="192">
        <v>21.14</v>
      </c>
      <c r="Z21" s="195" t="str">
        <f t="shared" si="7"/>
        <v/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1:58" x14ac:dyDescent="0.2">
      <c r="A22" s="425"/>
      <c r="B22" s="56" t="s">
        <v>22</v>
      </c>
      <c r="C22" s="278"/>
      <c r="D22" s="279"/>
      <c r="E22" s="279"/>
      <c r="F22" s="184" t="str">
        <f t="shared" si="0"/>
        <v>-</v>
      </c>
      <c r="G22" s="184">
        <f t="shared" si="1"/>
        <v>0</v>
      </c>
      <c r="H22" s="364">
        <v>0</v>
      </c>
      <c r="I22" s="364">
        <v>0</v>
      </c>
      <c r="J22" s="185" t="str">
        <f t="shared" si="2"/>
        <v/>
      </c>
      <c r="K22" s="293"/>
      <c r="L22" s="279"/>
      <c r="M22" s="279"/>
      <c r="N22" s="186" t="str">
        <f t="shared" si="3"/>
        <v>-</v>
      </c>
      <c r="O22" s="184" t="str">
        <f t="shared" si="4"/>
        <v>-</v>
      </c>
      <c r="P22" s="364">
        <v>0</v>
      </c>
      <c r="Q22" s="364">
        <v>0</v>
      </c>
      <c r="R22" s="187" t="str">
        <f t="shared" si="5"/>
        <v/>
      </c>
      <c r="S22" s="293"/>
      <c r="T22" s="279"/>
      <c r="U22" s="279"/>
      <c r="V22" s="186" t="str">
        <f t="shared" si="6"/>
        <v>-</v>
      </c>
      <c r="W22" s="364">
        <v>0</v>
      </c>
      <c r="X22" s="364">
        <v>0</v>
      </c>
      <c r="Y22" s="184">
        <v>21.14</v>
      </c>
      <c r="Z22" s="187" t="str">
        <f t="shared" si="7"/>
        <v/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1:58" x14ac:dyDescent="0.2">
      <c r="A23" s="425"/>
      <c r="B23" s="56" t="s">
        <v>23</v>
      </c>
      <c r="C23" s="278"/>
      <c r="D23" s="279"/>
      <c r="E23" s="279"/>
      <c r="F23" s="184" t="str">
        <f t="shared" si="0"/>
        <v>-</v>
      </c>
      <c r="G23" s="184">
        <f t="shared" si="1"/>
        <v>0</v>
      </c>
      <c r="H23" s="364">
        <v>0</v>
      </c>
      <c r="I23" s="364">
        <v>0</v>
      </c>
      <c r="J23" s="185" t="str">
        <f t="shared" si="2"/>
        <v/>
      </c>
      <c r="K23" s="293"/>
      <c r="L23" s="279"/>
      <c r="M23" s="279"/>
      <c r="N23" s="186" t="str">
        <f t="shared" si="3"/>
        <v>-</v>
      </c>
      <c r="O23" s="184" t="str">
        <f t="shared" si="4"/>
        <v>-</v>
      </c>
      <c r="P23" s="364">
        <v>0</v>
      </c>
      <c r="Q23" s="364">
        <v>0</v>
      </c>
      <c r="R23" s="187" t="str">
        <f t="shared" si="5"/>
        <v/>
      </c>
      <c r="S23" s="293"/>
      <c r="T23" s="279"/>
      <c r="U23" s="279"/>
      <c r="V23" s="186" t="str">
        <f t="shared" si="6"/>
        <v>-</v>
      </c>
      <c r="W23" s="364">
        <v>0</v>
      </c>
      <c r="X23" s="364">
        <v>0</v>
      </c>
      <c r="Y23" s="184">
        <v>21.14</v>
      </c>
      <c r="Z23" s="187" t="str">
        <f t="shared" si="7"/>
        <v/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1:58" x14ac:dyDescent="0.2">
      <c r="A24" s="425"/>
      <c r="B24" s="56" t="s">
        <v>24</v>
      </c>
      <c r="C24" s="278"/>
      <c r="D24" s="279"/>
      <c r="E24" s="279"/>
      <c r="F24" s="184" t="str">
        <f t="shared" si="0"/>
        <v>-</v>
      </c>
      <c r="G24" s="184">
        <f t="shared" si="1"/>
        <v>0</v>
      </c>
      <c r="H24" s="364">
        <v>0</v>
      </c>
      <c r="I24" s="364">
        <v>0</v>
      </c>
      <c r="J24" s="185" t="str">
        <f t="shared" si="2"/>
        <v/>
      </c>
      <c r="K24" s="293"/>
      <c r="L24" s="279"/>
      <c r="M24" s="279"/>
      <c r="N24" s="186" t="str">
        <f t="shared" si="3"/>
        <v>-</v>
      </c>
      <c r="O24" s="184" t="str">
        <f t="shared" si="4"/>
        <v>-</v>
      </c>
      <c r="P24" s="364">
        <v>0</v>
      </c>
      <c r="Q24" s="364">
        <v>0</v>
      </c>
      <c r="R24" s="187" t="str">
        <f t="shared" si="5"/>
        <v/>
      </c>
      <c r="S24" s="293"/>
      <c r="T24" s="279"/>
      <c r="U24" s="279"/>
      <c r="V24" s="186" t="str">
        <f t="shared" si="6"/>
        <v>-</v>
      </c>
      <c r="W24" s="364">
        <v>0</v>
      </c>
      <c r="X24" s="364">
        <v>0</v>
      </c>
      <c r="Y24" s="184">
        <v>21.14</v>
      </c>
      <c r="Z24" s="187" t="str">
        <f t="shared" si="7"/>
        <v/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8" x14ac:dyDescent="0.2">
      <c r="A25" s="425"/>
      <c r="B25" s="56" t="s">
        <v>25</v>
      </c>
      <c r="C25" s="278"/>
      <c r="D25" s="279"/>
      <c r="E25" s="279"/>
      <c r="F25" s="184" t="str">
        <f t="shared" si="0"/>
        <v>-</v>
      </c>
      <c r="G25" s="184">
        <f t="shared" si="1"/>
        <v>0</v>
      </c>
      <c r="H25" s="364">
        <v>0</v>
      </c>
      <c r="I25" s="364">
        <v>0</v>
      </c>
      <c r="J25" s="185" t="str">
        <f t="shared" si="2"/>
        <v/>
      </c>
      <c r="K25" s="293"/>
      <c r="L25" s="279"/>
      <c r="M25" s="279"/>
      <c r="N25" s="186" t="str">
        <f t="shared" si="3"/>
        <v>-</v>
      </c>
      <c r="O25" s="184" t="str">
        <f t="shared" si="4"/>
        <v>-</v>
      </c>
      <c r="P25" s="364">
        <v>0</v>
      </c>
      <c r="Q25" s="364">
        <v>0</v>
      </c>
      <c r="R25" s="187" t="str">
        <f t="shared" si="5"/>
        <v/>
      </c>
      <c r="S25" s="293"/>
      <c r="T25" s="279"/>
      <c r="U25" s="279"/>
      <c r="V25" s="186" t="str">
        <f t="shared" si="6"/>
        <v>-</v>
      </c>
      <c r="W25" s="364">
        <v>0</v>
      </c>
      <c r="X25" s="364">
        <v>0</v>
      </c>
      <c r="Y25" s="184">
        <v>21.14</v>
      </c>
      <c r="Z25" s="187" t="str">
        <f t="shared" si="7"/>
        <v/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8" x14ac:dyDescent="0.2">
      <c r="A26" s="425"/>
      <c r="B26" s="56" t="s">
        <v>26</v>
      </c>
      <c r="C26" s="278"/>
      <c r="D26" s="279"/>
      <c r="E26" s="279"/>
      <c r="F26" s="184" t="str">
        <f t="shared" si="0"/>
        <v>-</v>
      </c>
      <c r="G26" s="184">
        <f t="shared" si="1"/>
        <v>0</v>
      </c>
      <c r="H26" s="364">
        <v>0</v>
      </c>
      <c r="I26" s="364">
        <v>0</v>
      </c>
      <c r="J26" s="185" t="str">
        <f t="shared" si="2"/>
        <v/>
      </c>
      <c r="K26" s="293"/>
      <c r="L26" s="279"/>
      <c r="M26" s="279"/>
      <c r="N26" s="186" t="str">
        <f t="shared" si="3"/>
        <v>-</v>
      </c>
      <c r="O26" s="184" t="str">
        <f t="shared" si="4"/>
        <v>-</v>
      </c>
      <c r="P26" s="364">
        <v>0</v>
      </c>
      <c r="Q26" s="364">
        <v>0</v>
      </c>
      <c r="R26" s="187" t="str">
        <f t="shared" si="5"/>
        <v/>
      </c>
      <c r="S26" s="293"/>
      <c r="T26" s="279"/>
      <c r="U26" s="279"/>
      <c r="V26" s="186" t="str">
        <f t="shared" si="6"/>
        <v>-</v>
      </c>
      <c r="W26" s="364">
        <v>0</v>
      </c>
      <c r="X26" s="364">
        <v>0</v>
      </c>
      <c r="Y26" s="184">
        <v>21.14</v>
      </c>
      <c r="Z26" s="187" t="str">
        <f t="shared" si="7"/>
        <v/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8" x14ac:dyDescent="0.2">
      <c r="A27" s="425"/>
      <c r="B27" s="56" t="s">
        <v>27</v>
      </c>
      <c r="C27" s="278"/>
      <c r="D27" s="279"/>
      <c r="E27" s="279"/>
      <c r="F27" s="184" t="str">
        <f t="shared" si="0"/>
        <v>-</v>
      </c>
      <c r="G27" s="184">
        <f t="shared" si="1"/>
        <v>0</v>
      </c>
      <c r="H27" s="364">
        <v>0</v>
      </c>
      <c r="I27" s="364">
        <v>0</v>
      </c>
      <c r="J27" s="185" t="str">
        <f t="shared" si="2"/>
        <v/>
      </c>
      <c r="K27" s="293"/>
      <c r="L27" s="279"/>
      <c r="M27" s="279"/>
      <c r="N27" s="186" t="str">
        <f t="shared" si="3"/>
        <v>-</v>
      </c>
      <c r="O27" s="184" t="str">
        <f t="shared" si="4"/>
        <v>-</v>
      </c>
      <c r="P27" s="364">
        <v>0</v>
      </c>
      <c r="Q27" s="364">
        <v>0</v>
      </c>
      <c r="R27" s="187" t="str">
        <f t="shared" si="5"/>
        <v/>
      </c>
      <c r="S27" s="293"/>
      <c r="T27" s="279"/>
      <c r="U27" s="279"/>
      <c r="V27" s="186" t="str">
        <f t="shared" si="6"/>
        <v>-</v>
      </c>
      <c r="W27" s="364">
        <v>0</v>
      </c>
      <c r="X27" s="364">
        <v>0</v>
      </c>
      <c r="Y27" s="184">
        <v>21.14</v>
      </c>
      <c r="Z27" s="187" t="str">
        <f t="shared" si="7"/>
        <v/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1:58" x14ac:dyDescent="0.2">
      <c r="A28" s="425"/>
      <c r="B28" s="56" t="s">
        <v>28</v>
      </c>
      <c r="C28" s="278"/>
      <c r="D28" s="279"/>
      <c r="E28" s="279"/>
      <c r="F28" s="184" t="str">
        <f t="shared" si="0"/>
        <v>-</v>
      </c>
      <c r="G28" s="184">
        <f t="shared" si="1"/>
        <v>0</v>
      </c>
      <c r="H28" s="364">
        <v>0</v>
      </c>
      <c r="I28" s="364">
        <v>0</v>
      </c>
      <c r="J28" s="185" t="str">
        <f t="shared" si="2"/>
        <v/>
      </c>
      <c r="K28" s="293"/>
      <c r="L28" s="279"/>
      <c r="M28" s="279"/>
      <c r="N28" s="186" t="str">
        <f t="shared" si="3"/>
        <v>-</v>
      </c>
      <c r="O28" s="184" t="str">
        <f t="shared" si="4"/>
        <v>-</v>
      </c>
      <c r="P28" s="364">
        <v>0</v>
      </c>
      <c r="Q28" s="364">
        <v>0</v>
      </c>
      <c r="R28" s="187" t="str">
        <f t="shared" si="5"/>
        <v/>
      </c>
      <c r="S28" s="293"/>
      <c r="T28" s="279"/>
      <c r="U28" s="279"/>
      <c r="V28" s="186" t="str">
        <f t="shared" si="6"/>
        <v>-</v>
      </c>
      <c r="W28" s="364">
        <v>0</v>
      </c>
      <c r="X28" s="364">
        <v>0</v>
      </c>
      <c r="Y28" s="184">
        <v>21.14</v>
      </c>
      <c r="Z28" s="187" t="str">
        <f t="shared" si="7"/>
        <v/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58" x14ac:dyDescent="0.2">
      <c r="A29" s="425"/>
      <c r="B29" s="56" t="s">
        <v>29</v>
      </c>
      <c r="C29" s="278"/>
      <c r="D29" s="279"/>
      <c r="E29" s="279"/>
      <c r="F29" s="184" t="str">
        <f t="shared" si="0"/>
        <v>-</v>
      </c>
      <c r="G29" s="184">
        <f t="shared" si="1"/>
        <v>0</v>
      </c>
      <c r="H29" s="364">
        <v>0</v>
      </c>
      <c r="I29" s="364">
        <v>0</v>
      </c>
      <c r="J29" s="185" t="str">
        <f t="shared" si="2"/>
        <v/>
      </c>
      <c r="K29" s="293"/>
      <c r="L29" s="279"/>
      <c r="M29" s="279"/>
      <c r="N29" s="186" t="str">
        <f t="shared" si="3"/>
        <v>-</v>
      </c>
      <c r="O29" s="184" t="str">
        <f t="shared" si="4"/>
        <v>-</v>
      </c>
      <c r="P29" s="364">
        <v>0</v>
      </c>
      <c r="Q29" s="364">
        <v>0</v>
      </c>
      <c r="R29" s="187" t="str">
        <f t="shared" si="5"/>
        <v/>
      </c>
      <c r="S29" s="293"/>
      <c r="T29" s="279"/>
      <c r="U29" s="279"/>
      <c r="V29" s="186" t="str">
        <f t="shared" si="6"/>
        <v>-</v>
      </c>
      <c r="W29" s="364">
        <v>0</v>
      </c>
      <c r="X29" s="364">
        <v>0</v>
      </c>
      <c r="Y29" s="184">
        <v>21.14</v>
      </c>
      <c r="Z29" s="187" t="str">
        <f t="shared" si="7"/>
        <v/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8" x14ac:dyDescent="0.2">
      <c r="A30" s="425"/>
      <c r="B30" s="56" t="s">
        <v>30</v>
      </c>
      <c r="C30" s="278"/>
      <c r="D30" s="279"/>
      <c r="E30" s="279"/>
      <c r="F30" s="184" t="str">
        <f t="shared" si="0"/>
        <v>-</v>
      </c>
      <c r="G30" s="184">
        <f t="shared" si="1"/>
        <v>0</v>
      </c>
      <c r="H30" s="364">
        <v>0</v>
      </c>
      <c r="I30" s="364">
        <v>0</v>
      </c>
      <c r="J30" s="185" t="str">
        <f t="shared" si="2"/>
        <v/>
      </c>
      <c r="K30" s="293"/>
      <c r="L30" s="279"/>
      <c r="M30" s="279"/>
      <c r="N30" s="186" t="str">
        <f t="shared" si="3"/>
        <v>-</v>
      </c>
      <c r="O30" s="184" t="str">
        <f t="shared" si="4"/>
        <v>-</v>
      </c>
      <c r="P30" s="364">
        <v>0</v>
      </c>
      <c r="Q30" s="364">
        <v>0</v>
      </c>
      <c r="R30" s="187" t="str">
        <f t="shared" si="5"/>
        <v/>
      </c>
      <c r="S30" s="293"/>
      <c r="T30" s="279"/>
      <c r="U30" s="279"/>
      <c r="V30" s="186" t="str">
        <f t="shared" si="6"/>
        <v>-</v>
      </c>
      <c r="W30" s="364">
        <v>0</v>
      </c>
      <c r="X30" s="364">
        <v>0</v>
      </c>
      <c r="Y30" s="184">
        <v>21.14</v>
      </c>
      <c r="Z30" s="187" t="str">
        <f t="shared" si="7"/>
        <v/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8" x14ac:dyDescent="0.2">
      <c r="A31" s="425"/>
      <c r="B31" s="56" t="s">
        <v>31</v>
      </c>
      <c r="C31" s="278"/>
      <c r="D31" s="279"/>
      <c r="E31" s="279"/>
      <c r="F31" s="184" t="str">
        <f t="shared" si="0"/>
        <v>-</v>
      </c>
      <c r="G31" s="184">
        <f t="shared" si="1"/>
        <v>0</v>
      </c>
      <c r="H31" s="364">
        <v>0</v>
      </c>
      <c r="I31" s="364">
        <v>0</v>
      </c>
      <c r="J31" s="185" t="str">
        <f t="shared" si="2"/>
        <v/>
      </c>
      <c r="K31" s="293"/>
      <c r="L31" s="279"/>
      <c r="M31" s="279"/>
      <c r="N31" s="186" t="str">
        <f t="shared" si="3"/>
        <v>-</v>
      </c>
      <c r="O31" s="184" t="str">
        <f t="shared" si="4"/>
        <v>-</v>
      </c>
      <c r="P31" s="364">
        <v>0</v>
      </c>
      <c r="Q31" s="364">
        <v>0</v>
      </c>
      <c r="R31" s="187" t="str">
        <f t="shared" si="5"/>
        <v/>
      </c>
      <c r="S31" s="293"/>
      <c r="T31" s="279"/>
      <c r="U31" s="279"/>
      <c r="V31" s="186" t="str">
        <f t="shared" si="6"/>
        <v>-</v>
      </c>
      <c r="W31" s="364">
        <v>0</v>
      </c>
      <c r="X31" s="364">
        <v>0</v>
      </c>
      <c r="Y31" s="184">
        <v>21.14</v>
      </c>
      <c r="Z31" s="187" t="str">
        <f t="shared" si="7"/>
        <v/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ht="13.5" thickBot="1" x14ac:dyDescent="0.25">
      <c r="A32" s="425"/>
      <c r="B32" s="63" t="s">
        <v>32</v>
      </c>
      <c r="C32" s="327"/>
      <c r="D32" s="328"/>
      <c r="E32" s="328"/>
      <c r="F32" s="188" t="str">
        <f t="shared" si="0"/>
        <v>-</v>
      </c>
      <c r="G32" s="188">
        <f t="shared" si="1"/>
        <v>0</v>
      </c>
      <c r="H32" s="364">
        <v>0</v>
      </c>
      <c r="I32" s="364">
        <v>0</v>
      </c>
      <c r="J32" s="189" t="str">
        <f t="shared" si="2"/>
        <v/>
      </c>
      <c r="K32" s="335"/>
      <c r="L32" s="328"/>
      <c r="M32" s="328"/>
      <c r="N32" s="190" t="str">
        <f t="shared" si="3"/>
        <v>-</v>
      </c>
      <c r="O32" s="188" t="str">
        <f t="shared" si="4"/>
        <v>-</v>
      </c>
      <c r="P32" s="364">
        <v>0</v>
      </c>
      <c r="Q32" s="364">
        <v>0</v>
      </c>
      <c r="R32" s="191" t="str">
        <f t="shared" si="5"/>
        <v/>
      </c>
      <c r="S32" s="335"/>
      <c r="T32" s="328"/>
      <c r="U32" s="328"/>
      <c r="V32" s="190" t="str">
        <f t="shared" si="6"/>
        <v>-</v>
      </c>
      <c r="W32" s="364">
        <v>0</v>
      </c>
      <c r="X32" s="364">
        <v>0</v>
      </c>
      <c r="Y32" s="188">
        <v>21.14</v>
      </c>
      <c r="Z32" s="191" t="str">
        <f t="shared" si="7"/>
        <v/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4.25" thickTop="1" thickBot="1" x14ac:dyDescent="0.25">
      <c r="A33" s="426"/>
      <c r="B33" s="85" t="s">
        <v>33</v>
      </c>
      <c r="C33" s="331">
        <f>SUM(C21:C32)</f>
        <v>0</v>
      </c>
      <c r="D33" s="332">
        <f>SUM(D21:D32)</f>
        <v>0</v>
      </c>
      <c r="E33" s="332">
        <f>SUM(E21:E32)</f>
        <v>0</v>
      </c>
      <c r="F33" s="203" t="str">
        <f t="shared" si="0"/>
        <v>-</v>
      </c>
      <c r="G33" s="203">
        <f t="shared" si="1"/>
        <v>0</v>
      </c>
      <c r="H33" s="364">
        <v>0</v>
      </c>
      <c r="I33" s="364">
        <v>0</v>
      </c>
      <c r="J33" s="205" t="str">
        <f t="shared" si="2"/>
        <v/>
      </c>
      <c r="K33" s="336">
        <f>SUM(K21:K32)</f>
        <v>0</v>
      </c>
      <c r="L33" s="332">
        <f>SUM(L21:L32)</f>
        <v>0</v>
      </c>
      <c r="M33" s="332">
        <f>SUM(M21:M32)</f>
        <v>0</v>
      </c>
      <c r="N33" s="206" t="str">
        <f t="shared" si="3"/>
        <v>-</v>
      </c>
      <c r="O33" s="203" t="str">
        <f t="shared" si="4"/>
        <v>-</v>
      </c>
      <c r="P33" s="364">
        <v>0</v>
      </c>
      <c r="Q33" s="364">
        <v>0</v>
      </c>
      <c r="R33" s="207" t="str">
        <f t="shared" si="5"/>
        <v/>
      </c>
      <c r="S33" s="336">
        <f>SUM(S21:S32)</f>
        <v>0</v>
      </c>
      <c r="T33" s="332">
        <f>SUM(T21:T32)</f>
        <v>0</v>
      </c>
      <c r="U33" s="332">
        <f>SUM(U21:U32)</f>
        <v>0</v>
      </c>
      <c r="V33" s="206" t="str">
        <f t="shared" si="6"/>
        <v>-</v>
      </c>
      <c r="W33" s="364">
        <v>0</v>
      </c>
      <c r="X33" s="364">
        <v>0</v>
      </c>
      <c r="Y33" s="203">
        <v>21.14</v>
      </c>
      <c r="Z33" s="207" t="str">
        <f t="shared" si="7"/>
        <v/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ht="12.75" customHeight="1" thickTop="1" x14ac:dyDescent="0.2">
      <c r="A34" s="427">
        <v>2007</v>
      </c>
      <c r="B34" s="55" t="s">
        <v>21</v>
      </c>
      <c r="C34" s="276"/>
      <c r="D34" s="277"/>
      <c r="E34" s="277"/>
      <c r="F34" s="192" t="str">
        <f t="shared" si="0"/>
        <v>-</v>
      </c>
      <c r="G34" s="192">
        <f t="shared" si="1"/>
        <v>0</v>
      </c>
      <c r="H34" s="364">
        <v>0</v>
      </c>
      <c r="I34" s="364">
        <v>0</v>
      </c>
      <c r="J34" s="193" t="str">
        <f t="shared" si="2"/>
        <v/>
      </c>
      <c r="K34" s="292"/>
      <c r="L34" s="277"/>
      <c r="M34" s="277"/>
      <c r="N34" s="194" t="str">
        <f t="shared" si="3"/>
        <v>-</v>
      </c>
      <c r="O34" s="192" t="str">
        <f t="shared" si="4"/>
        <v>-</v>
      </c>
      <c r="P34" s="364">
        <v>0</v>
      </c>
      <c r="Q34" s="364">
        <v>0</v>
      </c>
      <c r="R34" s="195" t="str">
        <f t="shared" si="5"/>
        <v/>
      </c>
      <c r="S34" s="292"/>
      <c r="T34" s="277"/>
      <c r="U34" s="277"/>
      <c r="V34" s="194" t="str">
        <f t="shared" si="6"/>
        <v>-</v>
      </c>
      <c r="W34" s="364">
        <v>0</v>
      </c>
      <c r="X34" s="364">
        <v>0</v>
      </c>
      <c r="Y34" s="192">
        <v>21.14</v>
      </c>
      <c r="Z34" s="195" t="str">
        <f t="shared" si="7"/>
        <v/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x14ac:dyDescent="0.2">
      <c r="A35" s="428"/>
      <c r="B35" s="56" t="s">
        <v>22</v>
      </c>
      <c r="C35" s="278"/>
      <c r="D35" s="279"/>
      <c r="E35" s="279"/>
      <c r="F35" s="184" t="str">
        <f t="shared" si="0"/>
        <v>-</v>
      </c>
      <c r="G35" s="184">
        <f t="shared" si="1"/>
        <v>0</v>
      </c>
      <c r="H35" s="364">
        <v>0</v>
      </c>
      <c r="I35" s="364">
        <v>0</v>
      </c>
      <c r="J35" s="185" t="str">
        <f t="shared" si="2"/>
        <v/>
      </c>
      <c r="K35" s="293"/>
      <c r="L35" s="279"/>
      <c r="M35" s="279"/>
      <c r="N35" s="186" t="str">
        <f t="shared" si="3"/>
        <v>-</v>
      </c>
      <c r="O35" s="184" t="str">
        <f t="shared" si="4"/>
        <v>-</v>
      </c>
      <c r="P35" s="364">
        <v>0</v>
      </c>
      <c r="Q35" s="364">
        <v>0</v>
      </c>
      <c r="R35" s="187" t="str">
        <f t="shared" si="5"/>
        <v/>
      </c>
      <c r="S35" s="293"/>
      <c r="T35" s="279"/>
      <c r="U35" s="279"/>
      <c r="V35" s="186" t="str">
        <f t="shared" si="6"/>
        <v>-</v>
      </c>
      <c r="W35" s="364">
        <v>0</v>
      </c>
      <c r="X35" s="364">
        <v>0</v>
      </c>
      <c r="Y35" s="184">
        <v>21.14</v>
      </c>
      <c r="Z35" s="187" t="str">
        <f t="shared" si="7"/>
        <v/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2">
      <c r="A36" s="428"/>
      <c r="B36" s="56" t="s">
        <v>23</v>
      </c>
      <c r="C36" s="278"/>
      <c r="D36" s="279"/>
      <c r="E36" s="279"/>
      <c r="F36" s="184" t="str">
        <f t="shared" si="0"/>
        <v>-</v>
      </c>
      <c r="G36" s="184">
        <f t="shared" si="1"/>
        <v>0</v>
      </c>
      <c r="H36" s="364">
        <v>0</v>
      </c>
      <c r="I36" s="364">
        <v>0</v>
      </c>
      <c r="J36" s="185" t="str">
        <f t="shared" si="2"/>
        <v/>
      </c>
      <c r="K36" s="293"/>
      <c r="L36" s="279"/>
      <c r="M36" s="279"/>
      <c r="N36" s="186" t="str">
        <f t="shared" si="3"/>
        <v>-</v>
      </c>
      <c r="O36" s="184" t="str">
        <f t="shared" si="4"/>
        <v>-</v>
      </c>
      <c r="P36" s="364">
        <v>0</v>
      </c>
      <c r="Q36" s="364">
        <v>0</v>
      </c>
      <c r="R36" s="187" t="str">
        <f t="shared" si="5"/>
        <v/>
      </c>
      <c r="S36" s="293"/>
      <c r="T36" s="279"/>
      <c r="U36" s="279"/>
      <c r="V36" s="186" t="str">
        <f t="shared" si="6"/>
        <v>-</v>
      </c>
      <c r="W36" s="364">
        <v>0</v>
      </c>
      <c r="X36" s="364">
        <v>0</v>
      </c>
      <c r="Y36" s="184">
        <v>21.14</v>
      </c>
      <c r="Z36" s="187" t="str">
        <f t="shared" si="7"/>
        <v/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x14ac:dyDescent="0.2">
      <c r="A37" s="428"/>
      <c r="B37" s="56" t="s">
        <v>24</v>
      </c>
      <c r="C37" s="278"/>
      <c r="D37" s="279"/>
      <c r="E37" s="279"/>
      <c r="F37" s="184" t="str">
        <f t="shared" si="0"/>
        <v>-</v>
      </c>
      <c r="G37" s="184">
        <f t="shared" si="1"/>
        <v>0</v>
      </c>
      <c r="H37" s="364">
        <v>0</v>
      </c>
      <c r="I37" s="364">
        <v>0</v>
      </c>
      <c r="J37" s="185" t="str">
        <f t="shared" si="2"/>
        <v/>
      </c>
      <c r="K37" s="293"/>
      <c r="L37" s="279"/>
      <c r="M37" s="279"/>
      <c r="N37" s="186" t="str">
        <f t="shared" si="3"/>
        <v>-</v>
      </c>
      <c r="O37" s="184" t="str">
        <f t="shared" si="4"/>
        <v>-</v>
      </c>
      <c r="P37" s="364">
        <v>0</v>
      </c>
      <c r="Q37" s="364">
        <v>0</v>
      </c>
      <c r="R37" s="187" t="str">
        <f t="shared" si="5"/>
        <v/>
      </c>
      <c r="S37" s="293"/>
      <c r="T37" s="279"/>
      <c r="U37" s="279"/>
      <c r="V37" s="186" t="str">
        <f t="shared" si="6"/>
        <v>-</v>
      </c>
      <c r="W37" s="364">
        <v>0</v>
      </c>
      <c r="X37" s="364">
        <v>0</v>
      </c>
      <c r="Y37" s="184">
        <v>21.14</v>
      </c>
      <c r="Z37" s="187" t="str">
        <f t="shared" si="7"/>
        <v/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1:58" x14ac:dyDescent="0.2">
      <c r="A38" s="428"/>
      <c r="B38" s="56" t="s">
        <v>25</v>
      </c>
      <c r="C38" s="278"/>
      <c r="D38" s="279"/>
      <c r="E38" s="279"/>
      <c r="F38" s="184" t="str">
        <f t="shared" si="0"/>
        <v>-</v>
      </c>
      <c r="G38" s="184">
        <f t="shared" si="1"/>
        <v>0</v>
      </c>
      <c r="H38" s="364">
        <v>0</v>
      </c>
      <c r="I38" s="364">
        <v>0</v>
      </c>
      <c r="J38" s="185" t="str">
        <f t="shared" si="2"/>
        <v/>
      </c>
      <c r="K38" s="293"/>
      <c r="L38" s="279"/>
      <c r="M38" s="279"/>
      <c r="N38" s="186" t="str">
        <f t="shared" si="3"/>
        <v>-</v>
      </c>
      <c r="O38" s="184" t="str">
        <f t="shared" si="4"/>
        <v>-</v>
      </c>
      <c r="P38" s="364">
        <v>0</v>
      </c>
      <c r="Q38" s="364">
        <v>0</v>
      </c>
      <c r="R38" s="187" t="str">
        <f t="shared" si="5"/>
        <v/>
      </c>
      <c r="S38" s="293"/>
      <c r="T38" s="279"/>
      <c r="U38" s="279"/>
      <c r="V38" s="186" t="str">
        <f t="shared" si="6"/>
        <v>-</v>
      </c>
      <c r="W38" s="364">
        <v>0</v>
      </c>
      <c r="X38" s="364">
        <v>0</v>
      </c>
      <c r="Y38" s="184">
        <v>21.14</v>
      </c>
      <c r="Z38" s="187" t="str">
        <f t="shared" si="7"/>
        <v/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spans="1:58" x14ac:dyDescent="0.2">
      <c r="A39" s="428"/>
      <c r="B39" s="56" t="s">
        <v>26</v>
      </c>
      <c r="C39" s="278"/>
      <c r="D39" s="279"/>
      <c r="E39" s="279"/>
      <c r="F39" s="184" t="str">
        <f t="shared" si="0"/>
        <v>-</v>
      </c>
      <c r="G39" s="184">
        <f t="shared" si="1"/>
        <v>0</v>
      </c>
      <c r="H39" s="364">
        <v>0</v>
      </c>
      <c r="I39" s="364">
        <v>0</v>
      </c>
      <c r="J39" s="185" t="str">
        <f t="shared" si="2"/>
        <v/>
      </c>
      <c r="K39" s="293"/>
      <c r="L39" s="279"/>
      <c r="M39" s="279"/>
      <c r="N39" s="186" t="str">
        <f t="shared" si="3"/>
        <v>-</v>
      </c>
      <c r="O39" s="184" t="str">
        <f t="shared" si="4"/>
        <v>-</v>
      </c>
      <c r="P39" s="364">
        <v>0</v>
      </c>
      <c r="Q39" s="364">
        <v>0</v>
      </c>
      <c r="R39" s="187" t="str">
        <f t="shared" si="5"/>
        <v/>
      </c>
      <c r="S39" s="293"/>
      <c r="T39" s="279"/>
      <c r="U39" s="279"/>
      <c r="V39" s="186" t="str">
        <f t="shared" si="6"/>
        <v>-</v>
      </c>
      <c r="W39" s="364">
        <v>0</v>
      </c>
      <c r="X39" s="364">
        <v>0</v>
      </c>
      <c r="Y39" s="184">
        <v>21.14</v>
      </c>
      <c r="Z39" s="187" t="str">
        <f t="shared" si="7"/>
        <v/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1:58" x14ac:dyDescent="0.2">
      <c r="A40" s="428"/>
      <c r="B40" s="56" t="s">
        <v>27</v>
      </c>
      <c r="C40" s="278"/>
      <c r="D40" s="279"/>
      <c r="E40" s="279"/>
      <c r="F40" s="184" t="str">
        <f t="shared" si="0"/>
        <v>-</v>
      </c>
      <c r="G40" s="184">
        <f t="shared" ref="G40:G71" si="8">IF(ISERROR($E$86/$C$86*1000)=TRUE,"-",($E$86/$C$86*1000))</f>
        <v>0</v>
      </c>
      <c r="H40" s="364">
        <v>0</v>
      </c>
      <c r="I40" s="364">
        <v>0</v>
      </c>
      <c r="J40" s="185" t="str">
        <f t="shared" si="2"/>
        <v/>
      </c>
      <c r="K40" s="293"/>
      <c r="L40" s="279"/>
      <c r="M40" s="279"/>
      <c r="N40" s="186" t="str">
        <f t="shared" si="3"/>
        <v>-</v>
      </c>
      <c r="O40" s="184" t="str">
        <f t="shared" ref="O40:O71" si="9">IF(ISERROR($M$86/$K$86*1000)=TRUE,"-",($M$86/$K$86*1000))</f>
        <v>-</v>
      </c>
      <c r="P40" s="364">
        <v>0</v>
      </c>
      <c r="Q40" s="364">
        <v>0</v>
      </c>
      <c r="R40" s="187" t="str">
        <f t="shared" si="5"/>
        <v/>
      </c>
      <c r="S40" s="293"/>
      <c r="T40" s="279"/>
      <c r="U40" s="279"/>
      <c r="V40" s="186" t="str">
        <f t="shared" si="6"/>
        <v>-</v>
      </c>
      <c r="W40" s="364">
        <v>0</v>
      </c>
      <c r="X40" s="364">
        <v>0</v>
      </c>
      <c r="Y40" s="184">
        <v>21.14</v>
      </c>
      <c r="Z40" s="187" t="str">
        <f t="shared" si="7"/>
        <v/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8" x14ac:dyDescent="0.2">
      <c r="A41" s="428"/>
      <c r="B41" s="56" t="s">
        <v>28</v>
      </c>
      <c r="C41" s="278"/>
      <c r="D41" s="279"/>
      <c r="E41" s="279"/>
      <c r="F41" s="184" t="str">
        <f t="shared" si="0"/>
        <v>-</v>
      </c>
      <c r="G41" s="184">
        <f t="shared" si="8"/>
        <v>0</v>
      </c>
      <c r="H41" s="364">
        <v>0</v>
      </c>
      <c r="I41" s="364">
        <v>0</v>
      </c>
      <c r="J41" s="185" t="str">
        <f t="shared" si="2"/>
        <v/>
      </c>
      <c r="K41" s="293"/>
      <c r="L41" s="279"/>
      <c r="M41" s="279"/>
      <c r="N41" s="186" t="str">
        <f t="shared" si="3"/>
        <v>-</v>
      </c>
      <c r="O41" s="184" t="str">
        <f t="shared" si="9"/>
        <v>-</v>
      </c>
      <c r="P41" s="364">
        <v>0</v>
      </c>
      <c r="Q41" s="364">
        <v>0</v>
      </c>
      <c r="R41" s="187" t="str">
        <f t="shared" si="5"/>
        <v/>
      </c>
      <c r="S41" s="293"/>
      <c r="T41" s="279"/>
      <c r="U41" s="279"/>
      <c r="V41" s="186" t="str">
        <f t="shared" si="6"/>
        <v>-</v>
      </c>
      <c r="W41" s="364">
        <v>0</v>
      </c>
      <c r="X41" s="364">
        <v>0</v>
      </c>
      <c r="Y41" s="184">
        <v>21.14</v>
      </c>
      <c r="Z41" s="187" t="str">
        <f t="shared" si="7"/>
        <v/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spans="1:58" x14ac:dyDescent="0.2">
      <c r="A42" s="428"/>
      <c r="B42" s="56" t="s">
        <v>29</v>
      </c>
      <c r="C42" s="278"/>
      <c r="D42" s="279"/>
      <c r="E42" s="279"/>
      <c r="F42" s="184" t="str">
        <f t="shared" si="0"/>
        <v>-</v>
      </c>
      <c r="G42" s="184">
        <f t="shared" si="8"/>
        <v>0</v>
      </c>
      <c r="H42" s="364">
        <v>0</v>
      </c>
      <c r="I42" s="364">
        <v>0</v>
      </c>
      <c r="J42" s="185" t="str">
        <f t="shared" si="2"/>
        <v/>
      </c>
      <c r="K42" s="293"/>
      <c r="L42" s="279"/>
      <c r="M42" s="279"/>
      <c r="N42" s="186" t="str">
        <f t="shared" si="3"/>
        <v>-</v>
      </c>
      <c r="O42" s="184" t="str">
        <f t="shared" si="9"/>
        <v>-</v>
      </c>
      <c r="P42" s="364">
        <v>0</v>
      </c>
      <c r="Q42" s="364">
        <v>0</v>
      </c>
      <c r="R42" s="187" t="str">
        <f t="shared" si="5"/>
        <v/>
      </c>
      <c r="S42" s="293"/>
      <c r="T42" s="279"/>
      <c r="U42" s="279"/>
      <c r="V42" s="186" t="str">
        <f t="shared" si="6"/>
        <v>-</v>
      </c>
      <c r="W42" s="364">
        <v>0</v>
      </c>
      <c r="X42" s="364">
        <v>0</v>
      </c>
      <c r="Y42" s="184">
        <v>21.14</v>
      </c>
      <c r="Z42" s="187" t="str">
        <f t="shared" si="7"/>
        <v/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8" x14ac:dyDescent="0.2">
      <c r="A43" s="428"/>
      <c r="B43" s="56" t="s">
        <v>30</v>
      </c>
      <c r="C43" s="278"/>
      <c r="D43" s="279"/>
      <c r="E43" s="279"/>
      <c r="F43" s="184" t="str">
        <f t="shared" si="0"/>
        <v>-</v>
      </c>
      <c r="G43" s="184">
        <f t="shared" si="8"/>
        <v>0</v>
      </c>
      <c r="H43" s="364">
        <v>0</v>
      </c>
      <c r="I43" s="364">
        <v>0</v>
      </c>
      <c r="J43" s="185" t="str">
        <f t="shared" si="2"/>
        <v/>
      </c>
      <c r="K43" s="293"/>
      <c r="L43" s="279"/>
      <c r="M43" s="279"/>
      <c r="N43" s="186" t="str">
        <f t="shared" si="3"/>
        <v>-</v>
      </c>
      <c r="O43" s="184" t="str">
        <f t="shared" si="9"/>
        <v>-</v>
      </c>
      <c r="P43" s="364">
        <v>0</v>
      </c>
      <c r="Q43" s="364">
        <v>0</v>
      </c>
      <c r="R43" s="187" t="str">
        <f t="shared" si="5"/>
        <v/>
      </c>
      <c r="S43" s="293"/>
      <c r="T43" s="279"/>
      <c r="U43" s="279"/>
      <c r="V43" s="186" t="str">
        <f t="shared" si="6"/>
        <v>-</v>
      </c>
      <c r="W43" s="364">
        <v>0</v>
      </c>
      <c r="X43" s="364">
        <v>0</v>
      </c>
      <c r="Y43" s="184">
        <v>21.14</v>
      </c>
      <c r="Z43" s="187" t="str">
        <f t="shared" si="7"/>
        <v/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1:58" x14ac:dyDescent="0.2">
      <c r="A44" s="428"/>
      <c r="B44" s="56" t="s">
        <v>31</v>
      </c>
      <c r="C44" s="278"/>
      <c r="D44" s="279"/>
      <c r="E44" s="279"/>
      <c r="F44" s="184" t="str">
        <f t="shared" si="0"/>
        <v>-</v>
      </c>
      <c r="G44" s="184">
        <f t="shared" si="8"/>
        <v>0</v>
      </c>
      <c r="H44" s="364">
        <v>0</v>
      </c>
      <c r="I44" s="364">
        <v>0</v>
      </c>
      <c r="J44" s="185" t="str">
        <f t="shared" si="2"/>
        <v/>
      </c>
      <c r="K44" s="293"/>
      <c r="L44" s="279"/>
      <c r="M44" s="279"/>
      <c r="N44" s="186" t="str">
        <f t="shared" si="3"/>
        <v>-</v>
      </c>
      <c r="O44" s="184" t="str">
        <f t="shared" si="9"/>
        <v>-</v>
      </c>
      <c r="P44" s="364">
        <v>0</v>
      </c>
      <c r="Q44" s="364">
        <v>0</v>
      </c>
      <c r="R44" s="187" t="str">
        <f t="shared" si="5"/>
        <v/>
      </c>
      <c r="S44" s="293"/>
      <c r="T44" s="279"/>
      <c r="U44" s="279"/>
      <c r="V44" s="186" t="str">
        <f t="shared" si="6"/>
        <v>-</v>
      </c>
      <c r="W44" s="364">
        <v>0</v>
      </c>
      <c r="X44" s="364">
        <v>0</v>
      </c>
      <c r="Y44" s="184">
        <v>21.14</v>
      </c>
      <c r="Z44" s="187" t="str">
        <f t="shared" si="7"/>
        <v/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8" ht="13.5" thickBot="1" x14ac:dyDescent="0.25">
      <c r="A45" s="429"/>
      <c r="B45" s="57" t="s">
        <v>32</v>
      </c>
      <c r="C45" s="280"/>
      <c r="D45" s="281"/>
      <c r="E45" s="281"/>
      <c r="F45" s="196" t="str">
        <f t="shared" si="0"/>
        <v>-</v>
      </c>
      <c r="G45" s="196">
        <f t="shared" si="8"/>
        <v>0</v>
      </c>
      <c r="H45" s="364">
        <v>0</v>
      </c>
      <c r="I45" s="364">
        <v>0</v>
      </c>
      <c r="J45" s="197" t="str">
        <f>IF(C45=0,"",(((G45*0.001)+2.58*(SQRT(G45*0.001/C45))))*1000)</f>
        <v/>
      </c>
      <c r="K45" s="294"/>
      <c r="L45" s="281"/>
      <c r="M45" s="281"/>
      <c r="N45" s="198" t="str">
        <f t="shared" si="3"/>
        <v>-</v>
      </c>
      <c r="O45" s="196" t="str">
        <f t="shared" si="9"/>
        <v>-</v>
      </c>
      <c r="P45" s="364">
        <v>0</v>
      </c>
      <c r="Q45" s="364">
        <v>0</v>
      </c>
      <c r="R45" s="199" t="str">
        <f t="shared" si="5"/>
        <v/>
      </c>
      <c r="S45" s="294"/>
      <c r="T45" s="281"/>
      <c r="U45" s="281"/>
      <c r="V45" s="198" t="str">
        <f t="shared" si="6"/>
        <v>-</v>
      </c>
      <c r="W45" s="364">
        <v>0</v>
      </c>
      <c r="X45" s="364">
        <v>0</v>
      </c>
      <c r="Y45" s="196">
        <v>21.14</v>
      </c>
      <c r="Z45" s="199" t="str">
        <f t="shared" si="7"/>
        <v/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spans="1:58" ht="14.25" thickTop="1" thickBot="1" x14ac:dyDescent="0.25">
      <c r="A46" s="16"/>
      <c r="B46" s="64" t="s">
        <v>33</v>
      </c>
      <c r="C46" s="333">
        <f>SUM(C34:C45)</f>
        <v>0</v>
      </c>
      <c r="D46" s="334">
        <f>SUM(D34:D45)</f>
        <v>0</v>
      </c>
      <c r="E46" s="334">
        <f>SUM(E34:E45)</f>
        <v>0</v>
      </c>
      <c r="F46" s="208" t="str">
        <f t="shared" si="0"/>
        <v>-</v>
      </c>
      <c r="G46" s="208">
        <f t="shared" si="8"/>
        <v>0</v>
      </c>
      <c r="H46" s="364">
        <v>0</v>
      </c>
      <c r="I46" s="364">
        <v>0</v>
      </c>
      <c r="J46" s="209" t="str">
        <f>IF(C46=0,"",(((G46*0.001)+2.58*(SQRT(G46*0.001/C46))))*1000)</f>
        <v/>
      </c>
      <c r="K46" s="337">
        <f>SUM(K34:K45)</f>
        <v>0</v>
      </c>
      <c r="L46" s="334">
        <f>SUM(L34:L45)</f>
        <v>0</v>
      </c>
      <c r="M46" s="334">
        <f>SUM(M34:M45)</f>
        <v>0</v>
      </c>
      <c r="N46" s="210" t="str">
        <f t="shared" si="3"/>
        <v>-</v>
      </c>
      <c r="O46" s="208" t="str">
        <f t="shared" si="9"/>
        <v>-</v>
      </c>
      <c r="P46" s="364">
        <v>0</v>
      </c>
      <c r="Q46" s="364">
        <v>0</v>
      </c>
      <c r="R46" s="211" t="str">
        <f t="shared" si="5"/>
        <v/>
      </c>
      <c r="S46" s="337">
        <f>SUM(S34:S45)</f>
        <v>0</v>
      </c>
      <c r="T46" s="334">
        <f>SUM(T34:T45)</f>
        <v>0</v>
      </c>
      <c r="U46" s="334">
        <f>SUM(U34:U45)</f>
        <v>0</v>
      </c>
      <c r="V46" s="210" t="str">
        <f t="shared" si="6"/>
        <v>-</v>
      </c>
      <c r="W46" s="364">
        <v>0</v>
      </c>
      <c r="X46" s="364">
        <v>0</v>
      </c>
      <c r="Y46" s="208">
        <v>21.14</v>
      </c>
      <c r="Z46" s="211" t="str">
        <f t="shared" si="7"/>
        <v/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spans="1:58" ht="12.75" customHeight="1" thickTop="1" x14ac:dyDescent="0.2">
      <c r="A47" s="427">
        <v>2008</v>
      </c>
      <c r="B47" s="75" t="s">
        <v>21</v>
      </c>
      <c r="C47" s="284"/>
      <c r="D47" s="285"/>
      <c r="E47" s="285"/>
      <c r="F47" s="180" t="str">
        <f t="shared" si="0"/>
        <v>-</v>
      </c>
      <c r="G47" s="180">
        <f t="shared" si="8"/>
        <v>0</v>
      </c>
      <c r="H47" s="364">
        <v>0</v>
      </c>
      <c r="I47" s="364">
        <v>0</v>
      </c>
      <c r="J47" s="181" t="str">
        <f t="shared" ref="J47:J57" si="10">IF(C47=0,"",(((G47*0.001)+2.58*(SQRT(G47*0.001/C47))))*1000)</f>
        <v/>
      </c>
      <c r="K47" s="296"/>
      <c r="L47" s="285"/>
      <c r="M47" s="285"/>
      <c r="N47" s="182" t="str">
        <f t="shared" si="3"/>
        <v>-</v>
      </c>
      <c r="O47" s="180" t="str">
        <f t="shared" si="9"/>
        <v>-</v>
      </c>
      <c r="P47" s="364">
        <v>0</v>
      </c>
      <c r="Q47" s="364">
        <v>0</v>
      </c>
      <c r="R47" s="183" t="str">
        <f t="shared" si="5"/>
        <v/>
      </c>
      <c r="S47" s="296"/>
      <c r="T47" s="285"/>
      <c r="U47" s="285"/>
      <c r="V47" s="182" t="str">
        <f t="shared" si="6"/>
        <v>-</v>
      </c>
      <c r="W47" s="364">
        <v>0</v>
      </c>
      <c r="X47" s="364">
        <v>0</v>
      </c>
      <c r="Y47" s="180">
        <v>21.14</v>
      </c>
      <c r="Z47" s="183" t="str">
        <f t="shared" si="7"/>
        <v/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 spans="1:58" x14ac:dyDescent="0.2">
      <c r="A48" s="428"/>
      <c r="B48" s="56" t="s">
        <v>22</v>
      </c>
      <c r="C48" s="278"/>
      <c r="D48" s="279"/>
      <c r="E48" s="279"/>
      <c r="F48" s="184" t="str">
        <f t="shared" si="0"/>
        <v>-</v>
      </c>
      <c r="G48" s="184">
        <f t="shared" si="8"/>
        <v>0</v>
      </c>
      <c r="H48" s="364">
        <v>0</v>
      </c>
      <c r="I48" s="364">
        <v>0</v>
      </c>
      <c r="J48" s="185" t="str">
        <f t="shared" si="10"/>
        <v/>
      </c>
      <c r="K48" s="293"/>
      <c r="L48" s="279"/>
      <c r="M48" s="279"/>
      <c r="N48" s="186" t="str">
        <f t="shared" si="3"/>
        <v>-</v>
      </c>
      <c r="O48" s="184" t="str">
        <f t="shared" si="9"/>
        <v>-</v>
      </c>
      <c r="P48" s="364">
        <v>0</v>
      </c>
      <c r="Q48" s="364">
        <v>0</v>
      </c>
      <c r="R48" s="187" t="str">
        <f t="shared" si="5"/>
        <v/>
      </c>
      <c r="S48" s="293"/>
      <c r="T48" s="279"/>
      <c r="U48" s="279"/>
      <c r="V48" s="186" t="str">
        <f t="shared" si="6"/>
        <v>-</v>
      </c>
      <c r="W48" s="364">
        <v>0</v>
      </c>
      <c r="X48" s="364">
        <v>0</v>
      </c>
      <c r="Y48" s="184">
        <v>21.14</v>
      </c>
      <c r="Z48" s="187" t="str">
        <f t="shared" si="7"/>
        <v/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spans="1:58" x14ac:dyDescent="0.2">
      <c r="A49" s="428"/>
      <c r="B49" s="56" t="s">
        <v>23</v>
      </c>
      <c r="C49" s="278"/>
      <c r="D49" s="279"/>
      <c r="E49" s="279"/>
      <c r="F49" s="184" t="str">
        <f t="shared" si="0"/>
        <v>-</v>
      </c>
      <c r="G49" s="184">
        <f t="shared" si="8"/>
        <v>0</v>
      </c>
      <c r="H49" s="364">
        <v>0</v>
      </c>
      <c r="I49" s="364">
        <v>0</v>
      </c>
      <c r="J49" s="185" t="str">
        <f t="shared" si="10"/>
        <v/>
      </c>
      <c r="K49" s="293"/>
      <c r="L49" s="279"/>
      <c r="M49" s="279"/>
      <c r="N49" s="186" t="str">
        <f t="shared" si="3"/>
        <v>-</v>
      </c>
      <c r="O49" s="184" t="str">
        <f t="shared" si="9"/>
        <v>-</v>
      </c>
      <c r="P49" s="364">
        <v>0</v>
      </c>
      <c r="Q49" s="364">
        <v>0</v>
      </c>
      <c r="R49" s="187" t="str">
        <f t="shared" si="5"/>
        <v/>
      </c>
      <c r="S49" s="293"/>
      <c r="T49" s="279"/>
      <c r="U49" s="279"/>
      <c r="V49" s="186" t="str">
        <f t="shared" si="6"/>
        <v>-</v>
      </c>
      <c r="W49" s="364">
        <v>0</v>
      </c>
      <c r="X49" s="364">
        <v>0</v>
      </c>
      <c r="Y49" s="184">
        <v>21.14</v>
      </c>
      <c r="Z49" s="187" t="str">
        <f t="shared" si="7"/>
        <v/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spans="1:58" x14ac:dyDescent="0.2">
      <c r="A50" s="428"/>
      <c r="B50" s="56" t="s">
        <v>24</v>
      </c>
      <c r="C50" s="278"/>
      <c r="D50" s="279"/>
      <c r="E50" s="279"/>
      <c r="F50" s="184" t="str">
        <f t="shared" si="0"/>
        <v>-</v>
      </c>
      <c r="G50" s="184">
        <f t="shared" si="8"/>
        <v>0</v>
      </c>
      <c r="H50" s="364">
        <v>0</v>
      </c>
      <c r="I50" s="364">
        <v>0</v>
      </c>
      <c r="J50" s="185" t="str">
        <f t="shared" si="10"/>
        <v/>
      </c>
      <c r="K50" s="293"/>
      <c r="L50" s="279"/>
      <c r="M50" s="279"/>
      <c r="N50" s="186" t="str">
        <f t="shared" si="3"/>
        <v>-</v>
      </c>
      <c r="O50" s="184" t="str">
        <f t="shared" si="9"/>
        <v>-</v>
      </c>
      <c r="P50" s="364">
        <v>0</v>
      </c>
      <c r="Q50" s="364">
        <v>0</v>
      </c>
      <c r="R50" s="187" t="str">
        <f t="shared" si="5"/>
        <v/>
      </c>
      <c r="S50" s="293"/>
      <c r="T50" s="279"/>
      <c r="U50" s="279"/>
      <c r="V50" s="186" t="str">
        <f t="shared" si="6"/>
        <v>-</v>
      </c>
      <c r="W50" s="364">
        <v>0</v>
      </c>
      <c r="X50" s="364">
        <v>0</v>
      </c>
      <c r="Y50" s="184">
        <v>21.14</v>
      </c>
      <c r="Z50" s="187" t="str">
        <f t="shared" si="7"/>
        <v/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 spans="1:58" x14ac:dyDescent="0.2">
      <c r="A51" s="428"/>
      <c r="B51" s="56" t="s">
        <v>25</v>
      </c>
      <c r="C51" s="278"/>
      <c r="D51" s="279"/>
      <c r="E51" s="279"/>
      <c r="F51" s="184" t="str">
        <f t="shared" si="0"/>
        <v>-</v>
      </c>
      <c r="G51" s="184">
        <f t="shared" si="8"/>
        <v>0</v>
      </c>
      <c r="H51" s="364">
        <v>0</v>
      </c>
      <c r="I51" s="364">
        <v>0</v>
      </c>
      <c r="J51" s="185" t="str">
        <f t="shared" si="10"/>
        <v/>
      </c>
      <c r="K51" s="293"/>
      <c r="L51" s="279"/>
      <c r="M51" s="279"/>
      <c r="N51" s="186" t="str">
        <f t="shared" si="3"/>
        <v>-</v>
      </c>
      <c r="O51" s="184" t="str">
        <f t="shared" si="9"/>
        <v>-</v>
      </c>
      <c r="P51" s="364">
        <v>0</v>
      </c>
      <c r="Q51" s="364">
        <v>0</v>
      </c>
      <c r="R51" s="187" t="str">
        <f t="shared" si="5"/>
        <v/>
      </c>
      <c r="S51" s="293"/>
      <c r="T51" s="279"/>
      <c r="U51" s="279"/>
      <c r="V51" s="186" t="str">
        <f t="shared" si="6"/>
        <v>-</v>
      </c>
      <c r="W51" s="364">
        <v>0</v>
      </c>
      <c r="X51" s="364">
        <v>0</v>
      </c>
      <c r="Y51" s="184">
        <v>21.14</v>
      </c>
      <c r="Z51" s="187" t="str">
        <f t="shared" si="7"/>
        <v/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 spans="1:58" x14ac:dyDescent="0.2">
      <c r="A52" s="428"/>
      <c r="B52" s="56" t="s">
        <v>26</v>
      </c>
      <c r="C52" s="278"/>
      <c r="D52" s="279"/>
      <c r="E52" s="279"/>
      <c r="F52" s="184" t="str">
        <f t="shared" si="0"/>
        <v>-</v>
      </c>
      <c r="G52" s="184">
        <f t="shared" si="8"/>
        <v>0</v>
      </c>
      <c r="H52" s="364">
        <v>0</v>
      </c>
      <c r="I52" s="364">
        <v>0</v>
      </c>
      <c r="J52" s="185" t="str">
        <f t="shared" si="10"/>
        <v/>
      </c>
      <c r="K52" s="293"/>
      <c r="L52" s="279"/>
      <c r="M52" s="279"/>
      <c r="N52" s="186" t="str">
        <f t="shared" si="3"/>
        <v>-</v>
      </c>
      <c r="O52" s="184" t="str">
        <f t="shared" si="9"/>
        <v>-</v>
      </c>
      <c r="P52" s="364">
        <v>0</v>
      </c>
      <c r="Q52" s="364">
        <v>0</v>
      </c>
      <c r="R52" s="187" t="str">
        <f t="shared" si="5"/>
        <v/>
      </c>
      <c r="S52" s="293"/>
      <c r="T52" s="279"/>
      <c r="U52" s="279"/>
      <c r="V52" s="186" t="str">
        <f t="shared" si="6"/>
        <v>-</v>
      </c>
      <c r="W52" s="364">
        <v>0</v>
      </c>
      <c r="X52" s="364">
        <v>0</v>
      </c>
      <c r="Y52" s="184">
        <v>21.14</v>
      </c>
      <c r="Z52" s="187" t="str">
        <f t="shared" si="7"/>
        <v/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 spans="1:58" x14ac:dyDescent="0.2">
      <c r="A53" s="428"/>
      <c r="B53" s="56" t="s">
        <v>27</v>
      </c>
      <c r="C53" s="278"/>
      <c r="D53" s="279"/>
      <c r="E53" s="279"/>
      <c r="F53" s="184" t="str">
        <f t="shared" si="0"/>
        <v>-</v>
      </c>
      <c r="G53" s="184">
        <f t="shared" si="8"/>
        <v>0</v>
      </c>
      <c r="H53" s="364">
        <v>0</v>
      </c>
      <c r="I53" s="364">
        <v>0</v>
      </c>
      <c r="J53" s="185" t="str">
        <f t="shared" si="10"/>
        <v/>
      </c>
      <c r="K53" s="293"/>
      <c r="L53" s="279"/>
      <c r="M53" s="279"/>
      <c r="N53" s="186" t="str">
        <f t="shared" si="3"/>
        <v>-</v>
      </c>
      <c r="O53" s="184" t="str">
        <f t="shared" si="9"/>
        <v>-</v>
      </c>
      <c r="P53" s="364">
        <v>0</v>
      </c>
      <c r="Q53" s="364">
        <v>0</v>
      </c>
      <c r="R53" s="187" t="str">
        <f t="shared" si="5"/>
        <v/>
      </c>
      <c r="S53" s="293"/>
      <c r="T53" s="279"/>
      <c r="U53" s="279"/>
      <c r="V53" s="186" t="str">
        <f t="shared" si="6"/>
        <v>-</v>
      </c>
      <c r="W53" s="364">
        <v>0</v>
      </c>
      <c r="X53" s="364">
        <v>0</v>
      </c>
      <c r="Y53" s="184">
        <v>21.14</v>
      </c>
      <c r="Z53" s="187" t="str">
        <f t="shared" si="7"/>
        <v/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spans="1:58" x14ac:dyDescent="0.2">
      <c r="A54" s="428"/>
      <c r="B54" s="56" t="s">
        <v>28</v>
      </c>
      <c r="C54" s="278"/>
      <c r="D54" s="279"/>
      <c r="E54" s="279"/>
      <c r="F54" s="184" t="str">
        <f t="shared" si="0"/>
        <v>-</v>
      </c>
      <c r="G54" s="184">
        <f t="shared" si="8"/>
        <v>0</v>
      </c>
      <c r="H54" s="364">
        <v>0</v>
      </c>
      <c r="I54" s="364">
        <v>0</v>
      </c>
      <c r="J54" s="185" t="str">
        <f t="shared" si="10"/>
        <v/>
      </c>
      <c r="K54" s="293"/>
      <c r="L54" s="279"/>
      <c r="M54" s="279"/>
      <c r="N54" s="186" t="str">
        <f t="shared" si="3"/>
        <v>-</v>
      </c>
      <c r="O54" s="184" t="str">
        <f t="shared" si="9"/>
        <v>-</v>
      </c>
      <c r="P54" s="364">
        <v>0</v>
      </c>
      <c r="Q54" s="364">
        <v>0</v>
      </c>
      <c r="R54" s="187" t="str">
        <f t="shared" si="5"/>
        <v/>
      </c>
      <c r="S54" s="293"/>
      <c r="T54" s="279"/>
      <c r="U54" s="279"/>
      <c r="V54" s="186" t="str">
        <f t="shared" si="6"/>
        <v>-</v>
      </c>
      <c r="W54" s="364">
        <v>0</v>
      </c>
      <c r="X54" s="364">
        <v>0</v>
      </c>
      <c r="Y54" s="184">
        <v>21.14</v>
      </c>
      <c r="Z54" s="187" t="str">
        <f t="shared" si="7"/>
        <v/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 spans="1:58" x14ac:dyDescent="0.2">
      <c r="A55" s="428"/>
      <c r="B55" s="56" t="s">
        <v>29</v>
      </c>
      <c r="C55" s="278"/>
      <c r="D55" s="279"/>
      <c r="E55" s="279"/>
      <c r="F55" s="184" t="str">
        <f t="shared" si="0"/>
        <v>-</v>
      </c>
      <c r="G55" s="184">
        <f t="shared" si="8"/>
        <v>0</v>
      </c>
      <c r="H55" s="364">
        <v>0</v>
      </c>
      <c r="I55" s="364">
        <v>0</v>
      </c>
      <c r="J55" s="185" t="str">
        <f t="shared" si="10"/>
        <v/>
      </c>
      <c r="K55" s="293"/>
      <c r="L55" s="279"/>
      <c r="M55" s="279"/>
      <c r="N55" s="186" t="str">
        <f t="shared" si="3"/>
        <v>-</v>
      </c>
      <c r="O55" s="184" t="str">
        <f t="shared" si="9"/>
        <v>-</v>
      </c>
      <c r="P55" s="364">
        <v>0</v>
      </c>
      <c r="Q55" s="364">
        <v>0</v>
      </c>
      <c r="R55" s="187" t="str">
        <f t="shared" si="5"/>
        <v/>
      </c>
      <c r="S55" s="293"/>
      <c r="T55" s="279"/>
      <c r="U55" s="279"/>
      <c r="V55" s="186" t="str">
        <f t="shared" si="6"/>
        <v>-</v>
      </c>
      <c r="W55" s="364">
        <v>0</v>
      </c>
      <c r="X55" s="364">
        <v>0</v>
      </c>
      <c r="Y55" s="184">
        <v>21.14</v>
      </c>
      <c r="Z55" s="187" t="str">
        <f t="shared" si="7"/>
        <v/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 spans="1:58" x14ac:dyDescent="0.2">
      <c r="A56" s="428"/>
      <c r="B56" s="56" t="s">
        <v>30</v>
      </c>
      <c r="C56" s="278"/>
      <c r="D56" s="279"/>
      <c r="E56" s="279"/>
      <c r="F56" s="184" t="str">
        <f t="shared" si="0"/>
        <v>-</v>
      </c>
      <c r="G56" s="184">
        <f t="shared" si="8"/>
        <v>0</v>
      </c>
      <c r="H56" s="364">
        <v>0</v>
      </c>
      <c r="I56" s="364">
        <v>0</v>
      </c>
      <c r="J56" s="185" t="str">
        <f t="shared" si="10"/>
        <v/>
      </c>
      <c r="K56" s="293"/>
      <c r="L56" s="279"/>
      <c r="M56" s="279"/>
      <c r="N56" s="186" t="str">
        <f t="shared" si="3"/>
        <v>-</v>
      </c>
      <c r="O56" s="184" t="str">
        <f t="shared" si="9"/>
        <v>-</v>
      </c>
      <c r="P56" s="364">
        <v>0</v>
      </c>
      <c r="Q56" s="364">
        <v>0</v>
      </c>
      <c r="R56" s="187" t="str">
        <f t="shared" si="5"/>
        <v/>
      </c>
      <c r="S56" s="293"/>
      <c r="T56" s="279"/>
      <c r="U56" s="279"/>
      <c r="V56" s="186" t="str">
        <f t="shared" si="6"/>
        <v>-</v>
      </c>
      <c r="W56" s="364">
        <v>0</v>
      </c>
      <c r="X56" s="364">
        <v>0</v>
      </c>
      <c r="Y56" s="184">
        <v>21.14</v>
      </c>
      <c r="Z56" s="187" t="str">
        <f t="shared" si="7"/>
        <v/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 spans="1:58" x14ac:dyDescent="0.2">
      <c r="A57" s="428"/>
      <c r="B57" s="56" t="s">
        <v>31</v>
      </c>
      <c r="C57" s="278"/>
      <c r="D57" s="279"/>
      <c r="E57" s="279"/>
      <c r="F57" s="184" t="str">
        <f t="shared" si="0"/>
        <v>-</v>
      </c>
      <c r="G57" s="184">
        <f t="shared" si="8"/>
        <v>0</v>
      </c>
      <c r="H57" s="364">
        <v>0</v>
      </c>
      <c r="I57" s="364">
        <v>0</v>
      </c>
      <c r="J57" s="185" t="str">
        <f t="shared" si="10"/>
        <v/>
      </c>
      <c r="K57" s="293"/>
      <c r="L57" s="279"/>
      <c r="M57" s="279"/>
      <c r="N57" s="186" t="str">
        <f t="shared" si="3"/>
        <v>-</v>
      </c>
      <c r="O57" s="184" t="str">
        <f t="shared" si="9"/>
        <v>-</v>
      </c>
      <c r="P57" s="364">
        <v>0</v>
      </c>
      <c r="Q57" s="364">
        <v>0</v>
      </c>
      <c r="R57" s="187" t="str">
        <f t="shared" si="5"/>
        <v/>
      </c>
      <c r="S57" s="293"/>
      <c r="T57" s="279"/>
      <c r="U57" s="279"/>
      <c r="V57" s="186" t="str">
        <f t="shared" si="6"/>
        <v>-</v>
      </c>
      <c r="W57" s="364">
        <v>0</v>
      </c>
      <c r="X57" s="364">
        <v>0</v>
      </c>
      <c r="Y57" s="184">
        <v>21.14</v>
      </c>
      <c r="Z57" s="187" t="str">
        <f t="shared" si="7"/>
        <v/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spans="1:58" ht="13.5" thickBot="1" x14ac:dyDescent="0.25">
      <c r="A58" s="429"/>
      <c r="B58" s="57" t="s">
        <v>32</v>
      </c>
      <c r="C58" s="280"/>
      <c r="D58" s="281"/>
      <c r="E58" s="281"/>
      <c r="F58" s="196" t="str">
        <f t="shared" si="0"/>
        <v>-</v>
      </c>
      <c r="G58" s="196">
        <f t="shared" si="8"/>
        <v>0</v>
      </c>
      <c r="H58" s="364">
        <v>0</v>
      </c>
      <c r="I58" s="364">
        <v>0</v>
      </c>
      <c r="J58" s="197" t="str">
        <f>IF(C58=0,"",(((G58*0.001)+2.58*(SQRT(G58*0.001/C58))))*1000)</f>
        <v/>
      </c>
      <c r="K58" s="294"/>
      <c r="L58" s="281"/>
      <c r="M58" s="281"/>
      <c r="N58" s="198" t="str">
        <f t="shared" si="3"/>
        <v>-</v>
      </c>
      <c r="O58" s="196" t="str">
        <f t="shared" si="9"/>
        <v>-</v>
      </c>
      <c r="P58" s="364">
        <v>0</v>
      </c>
      <c r="Q58" s="364">
        <v>0</v>
      </c>
      <c r="R58" s="199" t="str">
        <f t="shared" si="5"/>
        <v/>
      </c>
      <c r="S58" s="294"/>
      <c r="T58" s="281"/>
      <c r="U58" s="281"/>
      <c r="V58" s="198" t="str">
        <f t="shared" si="6"/>
        <v>-</v>
      </c>
      <c r="W58" s="364">
        <v>0</v>
      </c>
      <c r="X58" s="364">
        <v>0</v>
      </c>
      <c r="Y58" s="196">
        <v>21.14</v>
      </c>
      <c r="Z58" s="199" t="str">
        <f t="shared" si="7"/>
        <v/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spans="1:58" ht="14.25" thickTop="1" thickBot="1" x14ac:dyDescent="0.25">
      <c r="A59" s="16"/>
      <c r="B59" s="64" t="s">
        <v>33</v>
      </c>
      <c r="C59" s="333">
        <f>SUM(C47:C58)</f>
        <v>0</v>
      </c>
      <c r="D59" s="334">
        <f>SUM(D47:D58)</f>
        <v>0</v>
      </c>
      <c r="E59" s="334">
        <f>SUM(E47:E58)</f>
        <v>0</v>
      </c>
      <c r="F59" s="208" t="str">
        <f t="shared" si="0"/>
        <v>-</v>
      </c>
      <c r="G59" s="208">
        <f t="shared" si="8"/>
        <v>0</v>
      </c>
      <c r="H59" s="364">
        <v>0</v>
      </c>
      <c r="I59" s="364">
        <v>0</v>
      </c>
      <c r="J59" s="209" t="str">
        <f>IF(C59=0,"",(((G59*0.001)+2.58*(SQRT(G59*0.001/C59))))*1000)</f>
        <v/>
      </c>
      <c r="K59" s="337">
        <f>SUM(K47:K58)</f>
        <v>0</v>
      </c>
      <c r="L59" s="334">
        <f>SUM(L47:L58)</f>
        <v>0</v>
      </c>
      <c r="M59" s="334">
        <f>SUM(M47:M58)</f>
        <v>0</v>
      </c>
      <c r="N59" s="210" t="str">
        <f t="shared" si="3"/>
        <v>-</v>
      </c>
      <c r="O59" s="208" t="str">
        <f t="shared" si="9"/>
        <v>-</v>
      </c>
      <c r="P59" s="364">
        <v>0</v>
      </c>
      <c r="Q59" s="364">
        <v>0</v>
      </c>
      <c r="R59" s="211" t="str">
        <f t="shared" si="5"/>
        <v/>
      </c>
      <c r="S59" s="337">
        <f>SUM(S47:S58)</f>
        <v>0</v>
      </c>
      <c r="T59" s="334">
        <f>SUM(T47:T58)</f>
        <v>0</v>
      </c>
      <c r="U59" s="334">
        <f>SUM(U47:U58)</f>
        <v>0</v>
      </c>
      <c r="V59" s="210" t="str">
        <f t="shared" si="6"/>
        <v>-</v>
      </c>
      <c r="W59" s="364">
        <v>0</v>
      </c>
      <c r="X59" s="364">
        <v>0</v>
      </c>
      <c r="Y59" s="208">
        <v>21.14</v>
      </c>
      <c r="Z59" s="211" t="str">
        <f>IF(S59=0,"",(((W59*0.001)+2.58*(SQRT(W59*0.001/S59))))*1000)</f>
        <v/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1:58" ht="12.75" customHeight="1" thickTop="1" x14ac:dyDescent="0.2">
      <c r="A60" s="427">
        <v>2009</v>
      </c>
      <c r="B60" s="75" t="s">
        <v>21</v>
      </c>
      <c r="C60" s="276"/>
      <c r="D60" s="277"/>
      <c r="E60" s="277"/>
      <c r="F60" s="180" t="str">
        <f t="shared" si="0"/>
        <v>-</v>
      </c>
      <c r="G60" s="180">
        <f t="shared" si="8"/>
        <v>0</v>
      </c>
      <c r="H60" s="364">
        <v>0</v>
      </c>
      <c r="I60" s="364">
        <v>0</v>
      </c>
      <c r="J60" s="181" t="str">
        <f>IF(C60=0,"",(((G60*0.001)+2.58*(SQRT(G60*0.001/C60))))*1000)</f>
        <v/>
      </c>
      <c r="K60" s="296"/>
      <c r="L60" s="285"/>
      <c r="M60" s="285"/>
      <c r="N60" s="182" t="str">
        <f t="shared" si="3"/>
        <v>-</v>
      </c>
      <c r="O60" s="180" t="str">
        <f t="shared" si="9"/>
        <v>-</v>
      </c>
      <c r="P60" s="364">
        <v>0</v>
      </c>
      <c r="Q60" s="364">
        <v>0</v>
      </c>
      <c r="R60" s="183" t="str">
        <f>IF(K60=0,"",(((O60*0.001)+2.58*(SQRT(O60*0.001/K60))))*1000)</f>
        <v/>
      </c>
      <c r="S60" s="296"/>
      <c r="T60" s="285"/>
      <c r="U60" s="285"/>
      <c r="V60" s="182" t="str">
        <f t="shared" si="6"/>
        <v>-</v>
      </c>
      <c r="W60" s="364">
        <v>0</v>
      </c>
      <c r="X60" s="364">
        <v>0</v>
      </c>
      <c r="Y60" s="180">
        <v>21.14</v>
      </c>
      <c r="Z60" s="183" t="str">
        <f>IF(S60=0,"",(((W60*0.001)+2.58*(SQRT(W60*0.001/S60))))*1000)</f>
        <v/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 spans="1:58" x14ac:dyDescent="0.2">
      <c r="A61" s="428"/>
      <c r="B61" s="56" t="s">
        <v>22</v>
      </c>
      <c r="C61" s="278"/>
      <c r="D61" s="279"/>
      <c r="E61" s="279"/>
      <c r="F61" s="184" t="str">
        <f t="shared" si="0"/>
        <v>-</v>
      </c>
      <c r="G61" s="184">
        <f t="shared" si="8"/>
        <v>0</v>
      </c>
      <c r="H61" s="364">
        <v>0</v>
      </c>
      <c r="I61" s="364">
        <v>0</v>
      </c>
      <c r="J61" s="185" t="str">
        <f t="shared" ref="J61:J70" si="11">IF(C61=0,"",(((G61*0.001)+2.58*(SQRT(G61*0.001/C61))))*1000)</f>
        <v/>
      </c>
      <c r="K61" s="293"/>
      <c r="L61" s="279"/>
      <c r="M61" s="279"/>
      <c r="N61" s="186" t="str">
        <f t="shared" si="3"/>
        <v>-</v>
      </c>
      <c r="O61" s="184" t="str">
        <f t="shared" si="9"/>
        <v>-</v>
      </c>
      <c r="P61" s="364">
        <v>0</v>
      </c>
      <c r="Q61" s="364">
        <v>0</v>
      </c>
      <c r="R61" s="187" t="str">
        <f t="shared" ref="R61:R72" si="12">IF(K61=0,"",(((O61*0.001)+2.58*(SQRT(O61*0.001/K61))))*1000)</f>
        <v/>
      </c>
      <c r="S61" s="293"/>
      <c r="T61" s="279"/>
      <c r="U61" s="279"/>
      <c r="V61" s="186" t="str">
        <f t="shared" si="6"/>
        <v>-</v>
      </c>
      <c r="W61" s="364">
        <v>0</v>
      </c>
      <c r="X61" s="364">
        <v>0</v>
      </c>
      <c r="Y61" s="184">
        <v>21.14</v>
      </c>
      <c r="Z61" s="187" t="str">
        <f t="shared" ref="Z61:Z71" si="13">IF(S61=0,"",(((W61*0.001)+2.58*(SQRT(W61*0.001/S61))))*1000)</f>
        <v/>
      </c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 spans="1:58" x14ac:dyDescent="0.2">
      <c r="A62" s="428"/>
      <c r="B62" s="56" t="s">
        <v>23</v>
      </c>
      <c r="C62" s="278"/>
      <c r="D62" s="279"/>
      <c r="E62" s="279"/>
      <c r="F62" s="184" t="str">
        <f t="shared" si="0"/>
        <v>-</v>
      </c>
      <c r="G62" s="184">
        <f t="shared" si="8"/>
        <v>0</v>
      </c>
      <c r="H62" s="364">
        <v>0</v>
      </c>
      <c r="I62" s="364">
        <v>0</v>
      </c>
      <c r="J62" s="185" t="str">
        <f t="shared" si="11"/>
        <v/>
      </c>
      <c r="K62" s="293"/>
      <c r="L62" s="279"/>
      <c r="M62" s="279"/>
      <c r="N62" s="186" t="str">
        <f t="shared" si="3"/>
        <v>-</v>
      </c>
      <c r="O62" s="184" t="str">
        <f t="shared" si="9"/>
        <v>-</v>
      </c>
      <c r="P62" s="364">
        <v>0</v>
      </c>
      <c r="Q62" s="364">
        <v>0</v>
      </c>
      <c r="R62" s="187" t="str">
        <f t="shared" si="12"/>
        <v/>
      </c>
      <c r="S62" s="293"/>
      <c r="T62" s="279"/>
      <c r="U62" s="279"/>
      <c r="V62" s="186" t="str">
        <f t="shared" si="6"/>
        <v>-</v>
      </c>
      <c r="W62" s="364">
        <v>0</v>
      </c>
      <c r="X62" s="364">
        <v>0</v>
      </c>
      <c r="Y62" s="184">
        <v>21.14</v>
      </c>
      <c r="Z62" s="187" t="str">
        <f t="shared" si="13"/>
        <v/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</row>
    <row r="63" spans="1:58" x14ac:dyDescent="0.2">
      <c r="A63" s="428"/>
      <c r="B63" s="56" t="s">
        <v>24</v>
      </c>
      <c r="C63" s="278"/>
      <c r="D63" s="279"/>
      <c r="E63" s="279"/>
      <c r="F63" s="184" t="str">
        <f t="shared" si="0"/>
        <v>-</v>
      </c>
      <c r="G63" s="184">
        <f t="shared" si="8"/>
        <v>0</v>
      </c>
      <c r="H63" s="364">
        <v>0</v>
      </c>
      <c r="I63" s="364">
        <v>0</v>
      </c>
      <c r="J63" s="185" t="str">
        <f t="shared" si="11"/>
        <v/>
      </c>
      <c r="K63" s="293"/>
      <c r="L63" s="279"/>
      <c r="M63" s="279"/>
      <c r="N63" s="186" t="str">
        <f t="shared" si="3"/>
        <v>-</v>
      </c>
      <c r="O63" s="184" t="str">
        <f t="shared" si="9"/>
        <v>-</v>
      </c>
      <c r="P63" s="364">
        <v>0</v>
      </c>
      <c r="Q63" s="364">
        <v>0</v>
      </c>
      <c r="R63" s="187" t="str">
        <f t="shared" si="12"/>
        <v/>
      </c>
      <c r="S63" s="293"/>
      <c r="T63" s="279"/>
      <c r="U63" s="279"/>
      <c r="V63" s="186" t="str">
        <f t="shared" si="6"/>
        <v>-</v>
      </c>
      <c r="W63" s="364">
        <v>0</v>
      </c>
      <c r="X63" s="364">
        <v>0</v>
      </c>
      <c r="Y63" s="184">
        <v>21.14</v>
      </c>
      <c r="Z63" s="187" t="str">
        <f t="shared" si="13"/>
        <v/>
      </c>
      <c r="AA63" s="11"/>
      <c r="AB63" s="11"/>
      <c r="AC63" s="11" t="s">
        <v>52</v>
      </c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</row>
    <row r="64" spans="1:58" x14ac:dyDescent="0.2">
      <c r="A64" s="428"/>
      <c r="B64" s="56" t="s">
        <v>25</v>
      </c>
      <c r="C64" s="278"/>
      <c r="D64" s="279"/>
      <c r="E64" s="279"/>
      <c r="F64" s="184" t="str">
        <f t="shared" si="0"/>
        <v>-</v>
      </c>
      <c r="G64" s="184">
        <f t="shared" si="8"/>
        <v>0</v>
      </c>
      <c r="H64" s="364">
        <v>0</v>
      </c>
      <c r="I64" s="364">
        <v>0</v>
      </c>
      <c r="J64" s="185" t="str">
        <f t="shared" si="11"/>
        <v/>
      </c>
      <c r="K64" s="293"/>
      <c r="L64" s="279"/>
      <c r="M64" s="279"/>
      <c r="N64" s="186" t="str">
        <f t="shared" si="3"/>
        <v>-</v>
      </c>
      <c r="O64" s="184" t="str">
        <f t="shared" si="9"/>
        <v>-</v>
      </c>
      <c r="P64" s="364">
        <v>0</v>
      </c>
      <c r="Q64" s="364">
        <v>0</v>
      </c>
      <c r="R64" s="187" t="str">
        <f t="shared" si="12"/>
        <v/>
      </c>
      <c r="S64" s="293"/>
      <c r="T64" s="279"/>
      <c r="U64" s="279"/>
      <c r="V64" s="186" t="str">
        <f t="shared" si="6"/>
        <v>-</v>
      </c>
      <c r="W64" s="364">
        <v>0</v>
      </c>
      <c r="X64" s="364">
        <v>0</v>
      </c>
      <c r="Y64" s="184">
        <v>21.14</v>
      </c>
      <c r="Z64" s="187" t="str">
        <f t="shared" si="13"/>
        <v/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 spans="1:58" x14ac:dyDescent="0.2">
      <c r="A65" s="428"/>
      <c r="B65" s="56" t="s">
        <v>26</v>
      </c>
      <c r="C65" s="278"/>
      <c r="D65" s="279"/>
      <c r="E65" s="279"/>
      <c r="F65" s="184" t="str">
        <f t="shared" si="0"/>
        <v>-</v>
      </c>
      <c r="G65" s="184">
        <f t="shared" si="8"/>
        <v>0</v>
      </c>
      <c r="H65" s="364">
        <v>0</v>
      </c>
      <c r="I65" s="364">
        <v>0</v>
      </c>
      <c r="J65" s="185" t="str">
        <f t="shared" si="11"/>
        <v/>
      </c>
      <c r="K65" s="293"/>
      <c r="L65" s="279"/>
      <c r="M65" s="279"/>
      <c r="N65" s="186" t="str">
        <f t="shared" si="3"/>
        <v>-</v>
      </c>
      <c r="O65" s="184" t="str">
        <f t="shared" si="9"/>
        <v>-</v>
      </c>
      <c r="P65" s="364">
        <v>0</v>
      </c>
      <c r="Q65" s="364">
        <v>0</v>
      </c>
      <c r="R65" s="187" t="str">
        <f t="shared" si="12"/>
        <v/>
      </c>
      <c r="S65" s="293"/>
      <c r="T65" s="279"/>
      <c r="U65" s="279"/>
      <c r="V65" s="186" t="str">
        <f t="shared" si="6"/>
        <v>-</v>
      </c>
      <c r="W65" s="364">
        <v>0</v>
      </c>
      <c r="X65" s="364">
        <v>0</v>
      </c>
      <c r="Y65" s="184">
        <v>21.14</v>
      </c>
      <c r="Z65" s="187" t="str">
        <f t="shared" si="13"/>
        <v/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 spans="1:58" x14ac:dyDescent="0.2">
      <c r="A66" s="428"/>
      <c r="B66" s="56" t="s">
        <v>27</v>
      </c>
      <c r="C66" s="278"/>
      <c r="D66" s="279"/>
      <c r="E66" s="279"/>
      <c r="F66" s="184" t="str">
        <f t="shared" si="0"/>
        <v>-</v>
      </c>
      <c r="G66" s="184">
        <f t="shared" si="8"/>
        <v>0</v>
      </c>
      <c r="H66" s="364">
        <v>0</v>
      </c>
      <c r="I66" s="364">
        <v>0</v>
      </c>
      <c r="J66" s="185" t="str">
        <f t="shared" si="11"/>
        <v/>
      </c>
      <c r="K66" s="293"/>
      <c r="L66" s="279"/>
      <c r="M66" s="279"/>
      <c r="N66" s="186" t="str">
        <f t="shared" si="3"/>
        <v>-</v>
      </c>
      <c r="O66" s="184" t="str">
        <f t="shared" si="9"/>
        <v>-</v>
      </c>
      <c r="P66" s="364">
        <v>0</v>
      </c>
      <c r="Q66" s="364">
        <v>0</v>
      </c>
      <c r="R66" s="187" t="str">
        <f t="shared" si="12"/>
        <v/>
      </c>
      <c r="S66" s="293"/>
      <c r="T66" s="279"/>
      <c r="U66" s="279"/>
      <c r="V66" s="186" t="str">
        <f t="shared" si="6"/>
        <v>-</v>
      </c>
      <c r="W66" s="364">
        <v>0</v>
      </c>
      <c r="X66" s="364">
        <v>0</v>
      </c>
      <c r="Y66" s="184">
        <v>21.14</v>
      </c>
      <c r="Z66" s="187" t="str">
        <f t="shared" si="13"/>
        <v/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</row>
    <row r="67" spans="1:58" x14ac:dyDescent="0.2">
      <c r="A67" s="428"/>
      <c r="B67" s="56" t="s">
        <v>28</v>
      </c>
      <c r="C67" s="278"/>
      <c r="D67" s="279"/>
      <c r="E67" s="279"/>
      <c r="F67" s="184" t="str">
        <f t="shared" si="0"/>
        <v>-</v>
      </c>
      <c r="G67" s="184">
        <f t="shared" si="8"/>
        <v>0</v>
      </c>
      <c r="H67" s="364">
        <v>0</v>
      </c>
      <c r="I67" s="364">
        <v>0</v>
      </c>
      <c r="J67" s="185" t="str">
        <f t="shared" si="11"/>
        <v/>
      </c>
      <c r="K67" s="293"/>
      <c r="L67" s="279"/>
      <c r="M67" s="279"/>
      <c r="N67" s="186" t="str">
        <f t="shared" si="3"/>
        <v>-</v>
      </c>
      <c r="O67" s="184" t="str">
        <f t="shared" si="9"/>
        <v>-</v>
      </c>
      <c r="P67" s="364">
        <v>0</v>
      </c>
      <c r="Q67" s="364">
        <v>0</v>
      </c>
      <c r="R67" s="187" t="str">
        <f t="shared" si="12"/>
        <v/>
      </c>
      <c r="S67" s="293"/>
      <c r="T67" s="279"/>
      <c r="U67" s="279"/>
      <c r="V67" s="186" t="str">
        <f t="shared" si="6"/>
        <v>-</v>
      </c>
      <c r="W67" s="364">
        <v>0</v>
      </c>
      <c r="X67" s="364">
        <v>0</v>
      </c>
      <c r="Y67" s="184">
        <v>21.14</v>
      </c>
      <c r="Z67" s="187" t="str">
        <f t="shared" si="13"/>
        <v/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spans="1:58" x14ac:dyDescent="0.2">
      <c r="A68" s="428"/>
      <c r="B68" s="56" t="s">
        <v>29</v>
      </c>
      <c r="C68" s="278"/>
      <c r="D68" s="279"/>
      <c r="E68" s="279"/>
      <c r="F68" s="184" t="str">
        <f t="shared" si="0"/>
        <v>-</v>
      </c>
      <c r="G68" s="184">
        <f t="shared" si="8"/>
        <v>0</v>
      </c>
      <c r="H68" s="364">
        <v>0</v>
      </c>
      <c r="I68" s="364">
        <v>0</v>
      </c>
      <c r="J68" s="185" t="str">
        <f t="shared" si="11"/>
        <v/>
      </c>
      <c r="K68" s="293"/>
      <c r="L68" s="279"/>
      <c r="M68" s="279"/>
      <c r="N68" s="186" t="str">
        <f t="shared" si="3"/>
        <v>-</v>
      </c>
      <c r="O68" s="184" t="str">
        <f t="shared" si="9"/>
        <v>-</v>
      </c>
      <c r="P68" s="364">
        <v>0</v>
      </c>
      <c r="Q68" s="364">
        <v>0</v>
      </c>
      <c r="R68" s="187" t="str">
        <f t="shared" si="12"/>
        <v/>
      </c>
      <c r="S68" s="293"/>
      <c r="T68" s="279"/>
      <c r="U68" s="279"/>
      <c r="V68" s="186" t="str">
        <f t="shared" si="6"/>
        <v>-</v>
      </c>
      <c r="W68" s="364">
        <v>0</v>
      </c>
      <c r="X68" s="364">
        <v>0</v>
      </c>
      <c r="Y68" s="184">
        <v>21.14</v>
      </c>
      <c r="Z68" s="187" t="str">
        <f t="shared" si="13"/>
        <v/>
      </c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</row>
    <row r="69" spans="1:58" x14ac:dyDescent="0.2">
      <c r="A69" s="428"/>
      <c r="B69" s="56" t="s">
        <v>30</v>
      </c>
      <c r="C69" s="278"/>
      <c r="D69" s="279"/>
      <c r="E69" s="279"/>
      <c r="F69" s="184" t="str">
        <f t="shared" si="0"/>
        <v>-</v>
      </c>
      <c r="G69" s="184">
        <f t="shared" si="8"/>
        <v>0</v>
      </c>
      <c r="H69" s="364">
        <v>0</v>
      </c>
      <c r="I69" s="364">
        <v>0</v>
      </c>
      <c r="J69" s="185" t="str">
        <f t="shared" si="11"/>
        <v/>
      </c>
      <c r="K69" s="293"/>
      <c r="L69" s="279"/>
      <c r="M69" s="279"/>
      <c r="N69" s="186" t="str">
        <f t="shared" si="3"/>
        <v>-</v>
      </c>
      <c r="O69" s="184" t="str">
        <f t="shared" si="9"/>
        <v>-</v>
      </c>
      <c r="P69" s="364">
        <v>0</v>
      </c>
      <c r="Q69" s="364">
        <v>0</v>
      </c>
      <c r="R69" s="187" t="str">
        <f t="shared" si="12"/>
        <v/>
      </c>
      <c r="S69" s="293"/>
      <c r="T69" s="279"/>
      <c r="U69" s="279"/>
      <c r="V69" s="186" t="str">
        <f t="shared" si="6"/>
        <v>-</v>
      </c>
      <c r="W69" s="364">
        <v>0</v>
      </c>
      <c r="X69" s="364">
        <v>0</v>
      </c>
      <c r="Y69" s="184">
        <v>21.14</v>
      </c>
      <c r="Z69" s="187" t="str">
        <f t="shared" si="13"/>
        <v/>
      </c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</row>
    <row r="70" spans="1:58" x14ac:dyDescent="0.2">
      <c r="A70" s="428"/>
      <c r="B70" s="56" t="s">
        <v>31</v>
      </c>
      <c r="C70" s="278"/>
      <c r="D70" s="279"/>
      <c r="E70" s="279"/>
      <c r="F70" s="184" t="str">
        <f t="shared" si="0"/>
        <v>-</v>
      </c>
      <c r="G70" s="184">
        <f t="shared" si="8"/>
        <v>0</v>
      </c>
      <c r="H70" s="364">
        <v>0</v>
      </c>
      <c r="I70" s="364">
        <v>0</v>
      </c>
      <c r="J70" s="185" t="str">
        <f t="shared" si="11"/>
        <v/>
      </c>
      <c r="K70" s="293"/>
      <c r="L70" s="279"/>
      <c r="M70" s="279"/>
      <c r="N70" s="186" t="str">
        <f t="shared" si="3"/>
        <v>-</v>
      </c>
      <c r="O70" s="184" t="str">
        <f t="shared" si="9"/>
        <v>-</v>
      </c>
      <c r="P70" s="364">
        <v>0</v>
      </c>
      <c r="Q70" s="364">
        <v>0</v>
      </c>
      <c r="R70" s="187" t="str">
        <f t="shared" si="12"/>
        <v/>
      </c>
      <c r="S70" s="293"/>
      <c r="T70" s="279"/>
      <c r="U70" s="279"/>
      <c r="V70" s="186" t="str">
        <f t="shared" si="6"/>
        <v>-</v>
      </c>
      <c r="W70" s="364">
        <v>0</v>
      </c>
      <c r="X70" s="364">
        <v>0</v>
      </c>
      <c r="Y70" s="184">
        <v>21.14</v>
      </c>
      <c r="Z70" s="187" t="str">
        <f t="shared" si="13"/>
        <v/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</row>
    <row r="71" spans="1:58" ht="13.5" thickBot="1" x14ac:dyDescent="0.25">
      <c r="A71" s="429"/>
      <c r="B71" s="57" t="s">
        <v>32</v>
      </c>
      <c r="C71" s="280"/>
      <c r="D71" s="281"/>
      <c r="E71" s="281"/>
      <c r="F71" s="196" t="str">
        <f t="shared" si="0"/>
        <v>-</v>
      </c>
      <c r="G71" s="196">
        <f t="shared" si="8"/>
        <v>0</v>
      </c>
      <c r="H71" s="364">
        <v>0</v>
      </c>
      <c r="I71" s="364">
        <v>0</v>
      </c>
      <c r="J71" s="197" t="str">
        <f>IF(C71=0,"",(((G71*0.001)+2.58*(SQRT(G71*0.001/C71))))*1000)</f>
        <v/>
      </c>
      <c r="K71" s="294"/>
      <c r="L71" s="281"/>
      <c r="M71" s="281"/>
      <c r="N71" s="198" t="str">
        <f t="shared" si="3"/>
        <v>-</v>
      </c>
      <c r="O71" s="196" t="str">
        <f t="shared" si="9"/>
        <v>-</v>
      </c>
      <c r="P71" s="364">
        <v>0</v>
      </c>
      <c r="Q71" s="364">
        <v>0</v>
      </c>
      <c r="R71" s="199" t="str">
        <f t="shared" si="12"/>
        <v/>
      </c>
      <c r="S71" s="294"/>
      <c r="T71" s="281"/>
      <c r="U71" s="281"/>
      <c r="V71" s="198" t="str">
        <f t="shared" si="6"/>
        <v>-</v>
      </c>
      <c r="W71" s="364">
        <v>0</v>
      </c>
      <c r="X71" s="364">
        <v>0</v>
      </c>
      <c r="Y71" s="196">
        <v>21.14</v>
      </c>
      <c r="Z71" s="199" t="str">
        <f t="shared" si="13"/>
        <v/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 spans="1:58" ht="14.25" thickTop="1" thickBot="1" x14ac:dyDescent="0.25">
      <c r="A72" s="16"/>
      <c r="B72" s="64" t="s">
        <v>33</v>
      </c>
      <c r="C72" s="333">
        <f>SUM(C60:C71)</f>
        <v>0</v>
      </c>
      <c r="D72" s="334">
        <f>SUM(D60:D71)</f>
        <v>0</v>
      </c>
      <c r="E72" s="334">
        <f>SUM(E60:E71)</f>
        <v>0</v>
      </c>
      <c r="F72" s="208" t="str">
        <f>IF(C72=0,"-",(E72/C72*1000))</f>
        <v>-</v>
      </c>
      <c r="G72" s="208">
        <f t="shared" ref="G72:G85" si="14">IF(ISERROR($E$86/$C$86*1000)=TRUE,"-",($E$86/$C$86*1000))</f>
        <v>0</v>
      </c>
      <c r="H72" s="364">
        <v>0</v>
      </c>
      <c r="I72" s="364">
        <v>0</v>
      </c>
      <c r="J72" s="209" t="str">
        <f>IF(C72=0,"",(((G72*0.001)+2.58*(SQRT(G72*0.001/C72))))*1000)</f>
        <v/>
      </c>
      <c r="K72" s="337">
        <f>SUM(K60:K71)</f>
        <v>0</v>
      </c>
      <c r="L72" s="334">
        <f>SUM(L60:L71)</f>
        <v>0</v>
      </c>
      <c r="M72" s="334">
        <f>SUM(M60:M71)</f>
        <v>0</v>
      </c>
      <c r="N72" s="210" t="str">
        <f>IF(K72=0,"-",(M72/K72*1000))</f>
        <v>-</v>
      </c>
      <c r="O72" s="208" t="str">
        <f t="shared" ref="O72:O85" si="15">IF(ISERROR($M$86/$K$86*1000)=TRUE,"-",($M$86/$K$86*1000))</f>
        <v>-</v>
      </c>
      <c r="P72" s="364">
        <v>0</v>
      </c>
      <c r="Q72" s="364">
        <v>0</v>
      </c>
      <c r="R72" s="211" t="str">
        <f t="shared" si="12"/>
        <v/>
      </c>
      <c r="S72" s="337">
        <f>SUM(S60:S71)</f>
        <v>0</v>
      </c>
      <c r="T72" s="334">
        <f>SUM(T60:T71)</f>
        <v>0</v>
      </c>
      <c r="U72" s="334">
        <f>SUM(U60:U71)</f>
        <v>0</v>
      </c>
      <c r="V72" s="210" t="str">
        <f>IF(S72=0,"-",(U72/S72*1000))</f>
        <v>-</v>
      </c>
      <c r="W72" s="364">
        <v>0</v>
      </c>
      <c r="X72" s="364">
        <v>0</v>
      </c>
      <c r="Y72" s="208">
        <v>21.14</v>
      </c>
      <c r="Z72" s="211" t="str">
        <f>IF(S72=0,"",(((W72*0.001)+2.58*(SQRT(W72*0.001/S72))))*1000)</f>
        <v/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 spans="1:58" ht="12.75" customHeight="1" thickTop="1" x14ac:dyDescent="0.2">
      <c r="A73" s="427">
        <v>2010</v>
      </c>
      <c r="B73" s="75" t="s">
        <v>21</v>
      </c>
      <c r="C73" s="338">
        <v>4</v>
      </c>
      <c r="D73" s="338">
        <v>2</v>
      </c>
      <c r="E73" s="338">
        <v>0</v>
      </c>
      <c r="F73" s="180">
        <f t="shared" ref="F73:F84" si="16">IF(C73=0,"-",(E73/C73*1000))</f>
        <v>0</v>
      </c>
      <c r="G73" s="180">
        <f t="shared" si="14"/>
        <v>0</v>
      </c>
      <c r="H73" s="364">
        <v>0</v>
      </c>
      <c r="I73" s="364">
        <v>0</v>
      </c>
      <c r="J73" s="181">
        <f>IF(C73=0,"",(((G73*0.001)+2.58*(SQRT(G73*0.001/C73))))*1000)</f>
        <v>0</v>
      </c>
      <c r="K73" s="338">
        <v>0</v>
      </c>
      <c r="L73" s="338">
        <v>0</v>
      </c>
      <c r="M73" s="338">
        <v>0</v>
      </c>
      <c r="N73" s="182" t="str">
        <f t="shared" ref="N73:N84" si="17">IF(K73=0,"-",(M73/K73*1000))</f>
        <v>-</v>
      </c>
      <c r="O73" s="180" t="str">
        <f t="shared" si="15"/>
        <v>-</v>
      </c>
      <c r="P73" s="364">
        <v>0</v>
      </c>
      <c r="Q73" s="364">
        <v>0</v>
      </c>
      <c r="R73" s="183" t="str">
        <f>IF(K73=0,"",(((O73*0.001)+2.58*(SQRT(O73*0.001/K73))))*1000)</f>
        <v/>
      </c>
      <c r="S73" s="338">
        <v>15</v>
      </c>
      <c r="T73" s="338">
        <v>3</v>
      </c>
      <c r="U73" s="338">
        <v>0</v>
      </c>
      <c r="V73" s="182">
        <f t="shared" ref="V73:V84" si="18">IF(S73=0,"-",(U73/S73*1000))</f>
        <v>0</v>
      </c>
      <c r="W73" s="364">
        <v>0</v>
      </c>
      <c r="X73" s="364">
        <v>0</v>
      </c>
      <c r="Y73" s="180">
        <v>21.14</v>
      </c>
      <c r="Z73" s="183">
        <f>IF(S73=0,"",(((W73*0.001)+2.58*(SQRT(W73*0.001/S73))))*1000)</f>
        <v>0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</row>
    <row r="74" spans="1:58" x14ac:dyDescent="0.2">
      <c r="A74" s="428"/>
      <c r="B74" s="56" t="s">
        <v>22</v>
      </c>
      <c r="C74" s="313">
        <v>22</v>
      </c>
      <c r="D74" s="313">
        <v>5</v>
      </c>
      <c r="E74" s="313">
        <v>0</v>
      </c>
      <c r="F74" s="184">
        <f t="shared" si="16"/>
        <v>0</v>
      </c>
      <c r="G74" s="184">
        <f t="shared" si="14"/>
        <v>0</v>
      </c>
      <c r="H74" s="364">
        <v>0</v>
      </c>
      <c r="I74" s="364">
        <v>0</v>
      </c>
      <c r="J74" s="185">
        <f t="shared" ref="J74:J84" si="19">IF(C74=0,"",(((G74*0.001)+2.58*(SQRT(G74*0.001/C74))))*1000)</f>
        <v>0</v>
      </c>
      <c r="K74" s="313">
        <v>0</v>
      </c>
      <c r="L74" s="313">
        <v>0</v>
      </c>
      <c r="M74" s="313">
        <v>0</v>
      </c>
      <c r="N74" s="186" t="str">
        <f t="shared" si="17"/>
        <v>-</v>
      </c>
      <c r="O74" s="184" t="str">
        <f t="shared" si="15"/>
        <v>-</v>
      </c>
      <c r="P74" s="364">
        <v>0</v>
      </c>
      <c r="Q74" s="364">
        <v>0</v>
      </c>
      <c r="R74" s="187" t="str">
        <f t="shared" ref="R74:R85" si="20">IF(K74=0,"",(((O74*0.001)+2.58*(SQRT(O74*0.001/K74))))*1000)</f>
        <v/>
      </c>
      <c r="S74" s="313">
        <v>22</v>
      </c>
      <c r="T74" s="313">
        <v>4</v>
      </c>
      <c r="U74" s="313">
        <v>1</v>
      </c>
      <c r="V74" s="186">
        <f t="shared" si="18"/>
        <v>45.454545454545453</v>
      </c>
      <c r="W74" s="364">
        <v>0</v>
      </c>
      <c r="X74" s="364">
        <v>0</v>
      </c>
      <c r="Y74" s="184">
        <v>21.14</v>
      </c>
      <c r="Z74" s="187">
        <f t="shared" ref="Z74:Z84" si="21">IF(S74=0,"",(((W74*0.001)+2.58*(SQRT(W74*0.001/S74))))*1000)</f>
        <v>0</v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</row>
    <row r="75" spans="1:58" x14ac:dyDescent="0.2">
      <c r="A75" s="428"/>
      <c r="B75" s="56" t="s">
        <v>23</v>
      </c>
      <c r="C75" s="278"/>
      <c r="D75" s="279"/>
      <c r="E75" s="279"/>
      <c r="F75" s="184" t="str">
        <f t="shared" si="16"/>
        <v>-</v>
      </c>
      <c r="G75" s="184">
        <f t="shared" si="14"/>
        <v>0</v>
      </c>
      <c r="H75" s="364">
        <v>0</v>
      </c>
      <c r="I75" s="364">
        <v>0</v>
      </c>
      <c r="J75" s="185" t="str">
        <f t="shared" si="19"/>
        <v/>
      </c>
      <c r="K75" s="293"/>
      <c r="L75" s="279"/>
      <c r="M75" s="279"/>
      <c r="N75" s="186" t="str">
        <f t="shared" si="17"/>
        <v>-</v>
      </c>
      <c r="O75" s="184" t="str">
        <f t="shared" si="15"/>
        <v>-</v>
      </c>
      <c r="P75" s="364">
        <v>0</v>
      </c>
      <c r="Q75" s="364">
        <v>0</v>
      </c>
      <c r="R75" s="187" t="str">
        <f t="shared" si="20"/>
        <v/>
      </c>
      <c r="S75" s="293"/>
      <c r="T75" s="279"/>
      <c r="U75" s="279"/>
      <c r="V75" s="186" t="str">
        <f t="shared" si="18"/>
        <v>-</v>
      </c>
      <c r="W75" s="364">
        <v>0</v>
      </c>
      <c r="X75" s="364">
        <v>0</v>
      </c>
      <c r="Y75" s="184">
        <v>21.14</v>
      </c>
      <c r="Z75" s="187" t="str">
        <f t="shared" si="21"/>
        <v/>
      </c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</row>
    <row r="76" spans="1:58" x14ac:dyDescent="0.2">
      <c r="A76" s="428"/>
      <c r="B76" s="56" t="s">
        <v>24</v>
      </c>
      <c r="C76" s="278"/>
      <c r="D76" s="279"/>
      <c r="E76" s="279"/>
      <c r="F76" s="184" t="str">
        <f t="shared" si="16"/>
        <v>-</v>
      </c>
      <c r="G76" s="184">
        <f t="shared" si="14"/>
        <v>0</v>
      </c>
      <c r="H76" s="364">
        <v>0</v>
      </c>
      <c r="I76" s="364">
        <v>0</v>
      </c>
      <c r="J76" s="185" t="str">
        <f t="shared" si="19"/>
        <v/>
      </c>
      <c r="K76" s="293"/>
      <c r="L76" s="279"/>
      <c r="M76" s="279"/>
      <c r="N76" s="186" t="str">
        <f t="shared" si="17"/>
        <v>-</v>
      </c>
      <c r="O76" s="184" t="str">
        <f t="shared" si="15"/>
        <v>-</v>
      </c>
      <c r="P76" s="364">
        <v>0</v>
      </c>
      <c r="Q76" s="364">
        <v>0</v>
      </c>
      <c r="R76" s="187" t="str">
        <f t="shared" si="20"/>
        <v/>
      </c>
      <c r="S76" s="293"/>
      <c r="T76" s="279"/>
      <c r="U76" s="279"/>
      <c r="V76" s="186" t="str">
        <f t="shared" si="18"/>
        <v>-</v>
      </c>
      <c r="W76" s="364">
        <v>0</v>
      </c>
      <c r="X76" s="364">
        <v>0</v>
      </c>
      <c r="Y76" s="184">
        <v>21.14</v>
      </c>
      <c r="Z76" s="187" t="str">
        <f t="shared" si="21"/>
        <v/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 spans="1:58" x14ac:dyDescent="0.2">
      <c r="A77" s="428"/>
      <c r="B77" s="56" t="s">
        <v>25</v>
      </c>
      <c r="C77" s="278"/>
      <c r="D77" s="279"/>
      <c r="E77" s="279"/>
      <c r="F77" s="184" t="str">
        <f t="shared" si="16"/>
        <v>-</v>
      </c>
      <c r="G77" s="184">
        <f t="shared" si="14"/>
        <v>0</v>
      </c>
      <c r="H77" s="364">
        <v>0</v>
      </c>
      <c r="I77" s="364">
        <v>0</v>
      </c>
      <c r="J77" s="185" t="str">
        <f t="shared" si="19"/>
        <v/>
      </c>
      <c r="K77" s="293"/>
      <c r="L77" s="279"/>
      <c r="M77" s="279"/>
      <c r="N77" s="186" t="str">
        <f t="shared" si="17"/>
        <v>-</v>
      </c>
      <c r="O77" s="184" t="str">
        <f t="shared" si="15"/>
        <v>-</v>
      </c>
      <c r="P77" s="364">
        <v>0</v>
      </c>
      <c r="Q77" s="364">
        <v>0</v>
      </c>
      <c r="R77" s="187" t="str">
        <f t="shared" si="20"/>
        <v/>
      </c>
      <c r="S77" s="293"/>
      <c r="T77" s="279"/>
      <c r="U77" s="279"/>
      <c r="V77" s="186" t="str">
        <f t="shared" si="18"/>
        <v>-</v>
      </c>
      <c r="W77" s="364">
        <v>0</v>
      </c>
      <c r="X77" s="364">
        <v>0</v>
      </c>
      <c r="Y77" s="184">
        <v>21.14</v>
      </c>
      <c r="Z77" s="187" t="str">
        <f t="shared" si="21"/>
        <v/>
      </c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spans="1:58" x14ac:dyDescent="0.2">
      <c r="A78" s="428"/>
      <c r="B78" s="56" t="s">
        <v>26</v>
      </c>
      <c r="C78" s="278"/>
      <c r="D78" s="279"/>
      <c r="E78" s="279"/>
      <c r="F78" s="184" t="str">
        <f t="shared" si="16"/>
        <v>-</v>
      </c>
      <c r="G78" s="184">
        <f t="shared" si="14"/>
        <v>0</v>
      </c>
      <c r="H78" s="364">
        <v>0</v>
      </c>
      <c r="I78" s="364">
        <v>0</v>
      </c>
      <c r="J78" s="185" t="str">
        <f t="shared" si="19"/>
        <v/>
      </c>
      <c r="K78" s="293"/>
      <c r="L78" s="279"/>
      <c r="M78" s="279"/>
      <c r="N78" s="186" t="str">
        <f t="shared" si="17"/>
        <v>-</v>
      </c>
      <c r="O78" s="184" t="str">
        <f t="shared" si="15"/>
        <v>-</v>
      </c>
      <c r="P78" s="364">
        <v>0</v>
      </c>
      <c r="Q78" s="364">
        <v>0</v>
      </c>
      <c r="R78" s="187" t="str">
        <f t="shared" si="20"/>
        <v/>
      </c>
      <c r="S78" s="293"/>
      <c r="T78" s="279"/>
      <c r="U78" s="279"/>
      <c r="V78" s="186" t="str">
        <f t="shared" si="18"/>
        <v>-</v>
      </c>
      <c r="W78" s="364">
        <v>0</v>
      </c>
      <c r="X78" s="364">
        <v>0</v>
      </c>
      <c r="Y78" s="184">
        <v>21.14</v>
      </c>
      <c r="Z78" s="187" t="str">
        <f t="shared" si="21"/>
        <v/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 spans="1:58" x14ac:dyDescent="0.2">
      <c r="A79" s="428"/>
      <c r="B79" s="56" t="s">
        <v>27</v>
      </c>
      <c r="C79" s="278"/>
      <c r="D79" s="279"/>
      <c r="E79" s="279"/>
      <c r="F79" s="184" t="str">
        <f t="shared" si="16"/>
        <v>-</v>
      </c>
      <c r="G79" s="184">
        <f t="shared" si="14"/>
        <v>0</v>
      </c>
      <c r="H79" s="364">
        <v>0</v>
      </c>
      <c r="I79" s="364">
        <v>0</v>
      </c>
      <c r="J79" s="185" t="str">
        <f t="shared" si="19"/>
        <v/>
      </c>
      <c r="K79" s="293"/>
      <c r="L79" s="279"/>
      <c r="M79" s="279"/>
      <c r="N79" s="186" t="str">
        <f t="shared" si="17"/>
        <v>-</v>
      </c>
      <c r="O79" s="184" t="str">
        <f t="shared" si="15"/>
        <v>-</v>
      </c>
      <c r="P79" s="364">
        <v>0</v>
      </c>
      <c r="Q79" s="364">
        <v>0</v>
      </c>
      <c r="R79" s="187" t="str">
        <f t="shared" si="20"/>
        <v/>
      </c>
      <c r="S79" s="293"/>
      <c r="T79" s="279"/>
      <c r="U79" s="279"/>
      <c r="V79" s="186" t="str">
        <f t="shared" si="18"/>
        <v>-</v>
      </c>
      <c r="W79" s="364">
        <v>0</v>
      </c>
      <c r="X79" s="364">
        <v>0</v>
      </c>
      <c r="Y79" s="184">
        <v>21.14</v>
      </c>
      <c r="Z79" s="187" t="str">
        <f t="shared" si="21"/>
        <v/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 spans="1:58" x14ac:dyDescent="0.2">
      <c r="A80" s="428"/>
      <c r="B80" s="56" t="s">
        <v>28</v>
      </c>
      <c r="C80" s="278"/>
      <c r="D80" s="279"/>
      <c r="E80" s="279"/>
      <c r="F80" s="184" t="str">
        <f t="shared" si="16"/>
        <v>-</v>
      </c>
      <c r="G80" s="184">
        <f t="shared" si="14"/>
        <v>0</v>
      </c>
      <c r="H80" s="364">
        <v>0</v>
      </c>
      <c r="I80" s="364">
        <v>0</v>
      </c>
      <c r="J80" s="185" t="str">
        <f t="shared" si="19"/>
        <v/>
      </c>
      <c r="K80" s="293"/>
      <c r="L80" s="279"/>
      <c r="M80" s="279"/>
      <c r="N80" s="186" t="str">
        <f t="shared" si="17"/>
        <v>-</v>
      </c>
      <c r="O80" s="184" t="str">
        <f t="shared" si="15"/>
        <v>-</v>
      </c>
      <c r="P80" s="364">
        <v>0</v>
      </c>
      <c r="Q80" s="364">
        <v>0</v>
      </c>
      <c r="R80" s="187" t="str">
        <f t="shared" si="20"/>
        <v/>
      </c>
      <c r="S80" s="293"/>
      <c r="T80" s="279"/>
      <c r="U80" s="279"/>
      <c r="V80" s="186" t="str">
        <f t="shared" si="18"/>
        <v>-</v>
      </c>
      <c r="W80" s="364">
        <v>0</v>
      </c>
      <c r="X80" s="364">
        <v>0</v>
      </c>
      <c r="Y80" s="184">
        <v>21.14</v>
      </c>
      <c r="Z80" s="187" t="str">
        <f t="shared" si="21"/>
        <v/>
      </c>
    </row>
    <row r="81" spans="1:26" x14ac:dyDescent="0.2">
      <c r="A81" s="428"/>
      <c r="B81" s="56" t="s">
        <v>29</v>
      </c>
      <c r="C81" s="278"/>
      <c r="D81" s="279"/>
      <c r="E81" s="279"/>
      <c r="F81" s="184" t="str">
        <f t="shared" si="16"/>
        <v>-</v>
      </c>
      <c r="G81" s="184">
        <f t="shared" si="14"/>
        <v>0</v>
      </c>
      <c r="H81" s="364">
        <v>0</v>
      </c>
      <c r="I81" s="364">
        <v>0</v>
      </c>
      <c r="J81" s="185" t="str">
        <f t="shared" si="19"/>
        <v/>
      </c>
      <c r="K81" s="293"/>
      <c r="L81" s="279"/>
      <c r="M81" s="279"/>
      <c r="N81" s="186" t="str">
        <f t="shared" si="17"/>
        <v>-</v>
      </c>
      <c r="O81" s="184" t="str">
        <f t="shared" si="15"/>
        <v>-</v>
      </c>
      <c r="P81" s="364">
        <v>0</v>
      </c>
      <c r="Q81" s="364">
        <v>0</v>
      </c>
      <c r="R81" s="187" t="str">
        <f t="shared" si="20"/>
        <v/>
      </c>
      <c r="S81" s="293"/>
      <c r="T81" s="279"/>
      <c r="U81" s="279"/>
      <c r="V81" s="186" t="str">
        <f t="shared" si="18"/>
        <v>-</v>
      </c>
      <c r="W81" s="364">
        <v>0</v>
      </c>
      <c r="X81" s="364">
        <v>0</v>
      </c>
      <c r="Y81" s="184">
        <v>21.14</v>
      </c>
      <c r="Z81" s="187" t="str">
        <f t="shared" si="21"/>
        <v/>
      </c>
    </row>
    <row r="82" spans="1:26" x14ac:dyDescent="0.2">
      <c r="A82" s="428"/>
      <c r="B82" s="56" t="s">
        <v>30</v>
      </c>
      <c r="C82" s="278"/>
      <c r="D82" s="279"/>
      <c r="E82" s="279"/>
      <c r="F82" s="184" t="str">
        <f t="shared" si="16"/>
        <v>-</v>
      </c>
      <c r="G82" s="184">
        <f t="shared" si="14"/>
        <v>0</v>
      </c>
      <c r="H82" s="364">
        <v>0</v>
      </c>
      <c r="I82" s="364">
        <v>0</v>
      </c>
      <c r="J82" s="185" t="str">
        <f t="shared" si="19"/>
        <v/>
      </c>
      <c r="K82" s="293"/>
      <c r="L82" s="279"/>
      <c r="M82" s="279"/>
      <c r="N82" s="186" t="str">
        <f t="shared" si="17"/>
        <v>-</v>
      </c>
      <c r="O82" s="184" t="str">
        <f t="shared" si="15"/>
        <v>-</v>
      </c>
      <c r="P82" s="364">
        <v>0</v>
      </c>
      <c r="Q82" s="364">
        <v>0</v>
      </c>
      <c r="R82" s="187" t="str">
        <f t="shared" si="20"/>
        <v/>
      </c>
      <c r="S82" s="293"/>
      <c r="T82" s="279"/>
      <c r="U82" s="279"/>
      <c r="V82" s="186" t="str">
        <f t="shared" si="18"/>
        <v>-</v>
      </c>
      <c r="W82" s="364">
        <v>0</v>
      </c>
      <c r="X82" s="364">
        <v>0</v>
      </c>
      <c r="Y82" s="184">
        <v>21.14</v>
      </c>
      <c r="Z82" s="187" t="str">
        <f t="shared" si="21"/>
        <v/>
      </c>
    </row>
    <row r="83" spans="1:26" x14ac:dyDescent="0.2">
      <c r="A83" s="428"/>
      <c r="B83" s="56" t="s">
        <v>31</v>
      </c>
      <c r="C83" s="278"/>
      <c r="D83" s="279"/>
      <c r="E83" s="279"/>
      <c r="F83" s="184" t="str">
        <f t="shared" si="16"/>
        <v>-</v>
      </c>
      <c r="G83" s="184">
        <f t="shared" si="14"/>
        <v>0</v>
      </c>
      <c r="H83" s="364">
        <v>0</v>
      </c>
      <c r="I83" s="364">
        <v>0</v>
      </c>
      <c r="J83" s="185" t="str">
        <f>IF(C83=0,"",(((G83*0.001)+2.58*(SQRT(G83*0.001/C83))))*1000)</f>
        <v/>
      </c>
      <c r="K83" s="293"/>
      <c r="L83" s="279"/>
      <c r="M83" s="279"/>
      <c r="N83" s="186" t="str">
        <f t="shared" si="17"/>
        <v>-</v>
      </c>
      <c r="O83" s="184" t="str">
        <f t="shared" si="15"/>
        <v>-</v>
      </c>
      <c r="P83" s="364">
        <v>0</v>
      </c>
      <c r="Q83" s="364">
        <v>0</v>
      </c>
      <c r="R83" s="187" t="str">
        <f t="shared" si="20"/>
        <v/>
      </c>
      <c r="S83" s="293"/>
      <c r="T83" s="279"/>
      <c r="U83" s="279"/>
      <c r="V83" s="186" t="str">
        <f t="shared" si="18"/>
        <v>-</v>
      </c>
      <c r="W83" s="364">
        <v>0</v>
      </c>
      <c r="X83" s="364">
        <v>0</v>
      </c>
      <c r="Y83" s="184">
        <v>21.14</v>
      </c>
      <c r="Z83" s="187" t="str">
        <f t="shared" si="21"/>
        <v/>
      </c>
    </row>
    <row r="84" spans="1:26" ht="13.5" thickBot="1" x14ac:dyDescent="0.25">
      <c r="A84" s="429"/>
      <c r="B84" s="63" t="s">
        <v>32</v>
      </c>
      <c r="C84" s="327"/>
      <c r="D84" s="328"/>
      <c r="E84" s="328"/>
      <c r="F84" s="188" t="str">
        <f t="shared" si="16"/>
        <v>-</v>
      </c>
      <c r="G84" s="188">
        <f t="shared" si="14"/>
        <v>0</v>
      </c>
      <c r="H84" s="364">
        <v>0</v>
      </c>
      <c r="I84" s="364">
        <v>0</v>
      </c>
      <c r="J84" s="189" t="str">
        <f t="shared" si="19"/>
        <v/>
      </c>
      <c r="K84" s="335"/>
      <c r="L84" s="328"/>
      <c r="M84" s="328"/>
      <c r="N84" s="190" t="str">
        <f t="shared" si="17"/>
        <v>-</v>
      </c>
      <c r="O84" s="188" t="str">
        <f t="shared" si="15"/>
        <v>-</v>
      </c>
      <c r="P84" s="364">
        <v>0</v>
      </c>
      <c r="Q84" s="364">
        <v>0</v>
      </c>
      <c r="R84" s="191" t="str">
        <f t="shared" si="20"/>
        <v/>
      </c>
      <c r="S84" s="335"/>
      <c r="T84" s="328"/>
      <c r="U84" s="328"/>
      <c r="V84" s="190" t="str">
        <f t="shared" si="18"/>
        <v>-</v>
      </c>
      <c r="W84" s="364">
        <v>0</v>
      </c>
      <c r="X84" s="364">
        <v>0</v>
      </c>
      <c r="Y84" s="188">
        <v>21.14</v>
      </c>
      <c r="Z84" s="191" t="str">
        <f t="shared" si="21"/>
        <v/>
      </c>
    </row>
    <row r="85" spans="1:26" ht="14.25" thickTop="1" thickBot="1" x14ac:dyDescent="0.25">
      <c r="A85" s="53"/>
      <c r="B85" s="140" t="s">
        <v>33</v>
      </c>
      <c r="C85" s="215">
        <f>SUM(C73:C84)</f>
        <v>26</v>
      </c>
      <c r="D85" s="216">
        <f>SUM(D73:D84)</f>
        <v>7</v>
      </c>
      <c r="E85" s="216">
        <f>SUM(E73:E84)</f>
        <v>0</v>
      </c>
      <c r="F85" s="218">
        <f>IF(C85=0,"-",(E85/C85*1000))</f>
        <v>0</v>
      </c>
      <c r="G85" s="218">
        <f t="shared" si="14"/>
        <v>0</v>
      </c>
      <c r="H85" s="364">
        <v>0</v>
      </c>
      <c r="I85" s="364">
        <v>0</v>
      </c>
      <c r="J85" s="219">
        <f>IF(C85=0,"",(((G85*0.001)+2.58*(SQRT(G85*0.001/C85))))*1000)</f>
        <v>0</v>
      </c>
      <c r="K85" s="217">
        <f>SUM(K73:K84)</f>
        <v>0</v>
      </c>
      <c r="L85" s="216">
        <f>SUM(L73:L84)</f>
        <v>0</v>
      </c>
      <c r="M85" s="216">
        <f>SUM(M73:M84)</f>
        <v>0</v>
      </c>
      <c r="N85" s="220" t="str">
        <f>IF(K85=0,"-",(M85/K85*1000))</f>
        <v>-</v>
      </c>
      <c r="O85" s="218" t="str">
        <f t="shared" si="15"/>
        <v>-</v>
      </c>
      <c r="P85" s="364">
        <v>0</v>
      </c>
      <c r="Q85" s="364">
        <v>0</v>
      </c>
      <c r="R85" s="221" t="str">
        <f t="shared" si="20"/>
        <v/>
      </c>
      <c r="S85" s="217">
        <f>SUM(S73:S84)</f>
        <v>37</v>
      </c>
      <c r="T85" s="216">
        <f>SUM(T73:T84)</f>
        <v>7</v>
      </c>
      <c r="U85" s="216">
        <f>SUM(U73:U84)</f>
        <v>1</v>
      </c>
      <c r="V85" s="220">
        <f>IF(S85=0,"-",(U85/S85*1000))</f>
        <v>27.027027027027028</v>
      </c>
      <c r="W85" s="364">
        <v>0</v>
      </c>
      <c r="X85" s="364">
        <v>0</v>
      </c>
      <c r="Y85" s="218">
        <v>21.14</v>
      </c>
      <c r="Z85" s="221">
        <f>IF(S85=0,"",(((W85*0.001)+2.58*(SQRT(W85*0.001/S85))))*1000)</f>
        <v>0</v>
      </c>
    </row>
    <row r="86" spans="1:26" ht="26.25" customHeight="1" thickTop="1" thickBot="1" x14ac:dyDescent="0.25">
      <c r="A86" s="486" t="s">
        <v>39</v>
      </c>
      <c r="B86" s="487"/>
      <c r="C86" s="204">
        <f>SUM(C20,C33,C46,C59,C72,C85)</f>
        <v>26</v>
      </c>
      <c r="D86" s="204">
        <f>SUM(D20,D33,D46,D59,D72,D85)</f>
        <v>7</v>
      </c>
      <c r="E86" s="204">
        <f>SUM(E20,E33,E46,E59,E72,E85)</f>
        <v>0</v>
      </c>
      <c r="F86" s="212">
        <f>IF(C86=0,"-",(E86/C86*1000))</f>
        <v>0</v>
      </c>
      <c r="G86" s="212"/>
      <c r="H86" s="212"/>
      <c r="I86" s="212"/>
      <c r="J86" s="213"/>
      <c r="K86" s="204">
        <f>SUM(K20,K33,K46,K59,K72,K85)</f>
        <v>0</v>
      </c>
      <c r="L86" s="204">
        <f>SUM(L20,L33,L46,L59,L72,L85)</f>
        <v>0</v>
      </c>
      <c r="M86" s="204">
        <f>SUM(M20,M33,M46,M59,M72,M85)</f>
        <v>0</v>
      </c>
      <c r="N86" s="212" t="str">
        <f>IF(K86=0,"-",(M86/K86*1000))</f>
        <v>-</v>
      </c>
      <c r="O86" s="212"/>
      <c r="P86" s="212"/>
      <c r="Q86" s="212"/>
      <c r="R86" s="213"/>
      <c r="S86" s="204">
        <f>SUM(S20,S33,S46,S59,S72,S85)</f>
        <v>37</v>
      </c>
      <c r="T86" s="204">
        <f>SUM(T20,T33,T46,T59,T72,T85)</f>
        <v>7</v>
      </c>
      <c r="U86" s="204">
        <f>SUM(U20,U33,U46,U59,U72,U85)</f>
        <v>1</v>
      </c>
      <c r="V86" s="212">
        <f>IF(S86=0,"-",(U86/S86*1000))</f>
        <v>27.027027027027028</v>
      </c>
      <c r="W86" s="212"/>
      <c r="X86" s="212"/>
      <c r="Y86" s="212"/>
      <c r="Z86" s="214"/>
    </row>
    <row r="87" spans="1:26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</row>
  </sheetData>
  <mergeCells count="37">
    <mergeCell ref="A86:B86"/>
    <mergeCell ref="A8:A20"/>
    <mergeCell ref="A21:A33"/>
    <mergeCell ref="N3:N6"/>
    <mergeCell ref="G3:G6"/>
    <mergeCell ref="H3:H6"/>
    <mergeCell ref="I3:I6"/>
    <mergeCell ref="J3:J6"/>
    <mergeCell ref="A60:A71"/>
    <mergeCell ref="A34:A45"/>
    <mergeCell ref="B1:Y1"/>
    <mergeCell ref="X3:X6"/>
    <mergeCell ref="L3:L6"/>
    <mergeCell ref="W3:W6"/>
    <mergeCell ref="S3:S6"/>
    <mergeCell ref="T3:T6"/>
    <mergeCell ref="U3:U6"/>
    <mergeCell ref="Q3:Q6"/>
    <mergeCell ref="R3:R6"/>
    <mergeCell ref="S2:Z2"/>
    <mergeCell ref="A73:A84"/>
    <mergeCell ref="A47:A58"/>
    <mergeCell ref="E3:E6"/>
    <mergeCell ref="K3:K6"/>
    <mergeCell ref="A2:A7"/>
    <mergeCell ref="B2:B7"/>
    <mergeCell ref="C2:J2"/>
    <mergeCell ref="K2:R2"/>
    <mergeCell ref="C3:C6"/>
    <mergeCell ref="D3:D6"/>
    <mergeCell ref="Y3:Y6"/>
    <mergeCell ref="Z3:Z6"/>
    <mergeCell ref="V3:V6"/>
    <mergeCell ref="M3:M6"/>
    <mergeCell ref="F3:F6"/>
    <mergeCell ref="O3:O6"/>
    <mergeCell ref="P3:P6"/>
  </mergeCells>
  <phoneticPr fontId="16" type="noConversion"/>
  <pageMargins left="0.78740157480314965" right="0.31" top="0.59055118110236227" bottom="0.45" header="0.22" footer="0"/>
  <pageSetup paperSize="9" scale="37" orientation="landscape" r:id="rId1"/>
  <headerFooter alignWithMargins="0"/>
  <colBreaks count="1" manualBreakCount="1">
    <brk id="2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BF87"/>
  <sheetViews>
    <sheetView view="pageBreakPreview" topLeftCell="AQ34" zoomScale="78" zoomScaleNormal="85" zoomScaleSheetLayoutView="78" workbookViewId="0">
      <selection activeCell="V86" sqref="V8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customWidth="1"/>
    <col min="12" max="12" width="11.85546875" customWidth="1"/>
    <col min="13" max="20" width="11.5703125" customWidth="1"/>
    <col min="21" max="21" width="11.5703125" bestFit="1" customWidth="1"/>
    <col min="22" max="22" width="12.140625" bestFit="1" customWidth="1"/>
    <col min="23" max="26" width="11.5703125" customWidth="1"/>
    <col min="27" max="28" width="8.140625" customWidth="1"/>
  </cols>
  <sheetData>
    <row r="1" spans="1:58" ht="27" customHeight="1" thickBot="1" x14ac:dyDescent="0.25">
      <c r="B1" s="436" t="s">
        <v>96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spans="1:58" ht="15.75" thickTop="1" x14ac:dyDescent="0.25">
      <c r="A2" s="400" t="s">
        <v>1</v>
      </c>
      <c r="B2" s="403" t="s">
        <v>11</v>
      </c>
      <c r="C2" s="496" t="s">
        <v>34</v>
      </c>
      <c r="D2" s="496"/>
      <c r="E2" s="496"/>
      <c r="F2" s="496"/>
      <c r="G2" s="496"/>
      <c r="H2" s="496"/>
      <c r="I2" s="496"/>
      <c r="J2" s="496"/>
      <c r="K2" s="497" t="s">
        <v>10</v>
      </c>
      <c r="L2" s="496"/>
      <c r="M2" s="496"/>
      <c r="N2" s="496"/>
      <c r="O2" s="496"/>
      <c r="P2" s="496"/>
      <c r="Q2" s="496"/>
      <c r="R2" s="498"/>
      <c r="S2" s="497" t="s">
        <v>2</v>
      </c>
      <c r="T2" s="496"/>
      <c r="U2" s="496"/>
      <c r="V2" s="496"/>
      <c r="W2" s="496"/>
      <c r="X2" s="496"/>
      <c r="Y2" s="496"/>
      <c r="Z2" s="49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spans="1:58" ht="14.25" customHeight="1" x14ac:dyDescent="0.2">
      <c r="A3" s="401"/>
      <c r="B3" s="404"/>
      <c r="C3" s="499" t="s">
        <v>43</v>
      </c>
      <c r="D3" s="490" t="s">
        <v>44</v>
      </c>
      <c r="E3" s="490" t="s">
        <v>45</v>
      </c>
      <c r="F3" s="490" t="s">
        <v>4</v>
      </c>
      <c r="G3" s="490" t="s">
        <v>57</v>
      </c>
      <c r="H3" s="490" t="s">
        <v>59</v>
      </c>
      <c r="I3" s="490" t="s">
        <v>60</v>
      </c>
      <c r="J3" s="492" t="s">
        <v>58</v>
      </c>
      <c r="K3" s="494" t="s">
        <v>46</v>
      </c>
      <c r="L3" s="488" t="s">
        <v>44</v>
      </c>
      <c r="M3" s="488" t="s">
        <v>47</v>
      </c>
      <c r="N3" s="488" t="s">
        <v>48</v>
      </c>
      <c r="O3" s="488" t="s">
        <v>57</v>
      </c>
      <c r="P3" s="488" t="s">
        <v>59</v>
      </c>
      <c r="Q3" s="488" t="s">
        <v>60</v>
      </c>
      <c r="R3" s="502" t="s">
        <v>58</v>
      </c>
      <c r="S3" s="494" t="s">
        <v>49</v>
      </c>
      <c r="T3" s="488" t="s">
        <v>44</v>
      </c>
      <c r="U3" s="488" t="s">
        <v>50</v>
      </c>
      <c r="V3" s="488" t="s">
        <v>51</v>
      </c>
      <c r="W3" s="488" t="s">
        <v>57</v>
      </c>
      <c r="X3" s="488" t="s">
        <v>59</v>
      </c>
      <c r="Y3" s="488" t="s">
        <v>60</v>
      </c>
      <c r="Z3" s="502" t="s">
        <v>58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4.25" customHeight="1" x14ac:dyDescent="0.2">
      <c r="A4" s="401"/>
      <c r="B4" s="404"/>
      <c r="C4" s="50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58" ht="14.25" customHeight="1" x14ac:dyDescent="0.2">
      <c r="A5" s="401"/>
      <c r="B5" s="404"/>
      <c r="C5" s="50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1:58" ht="21" customHeight="1" x14ac:dyDescent="0.2">
      <c r="A6" s="401"/>
      <c r="B6" s="404"/>
      <c r="C6" s="501"/>
      <c r="D6" s="491"/>
      <c r="E6" s="491"/>
      <c r="F6" s="491"/>
      <c r="G6" s="491"/>
      <c r="H6" s="491"/>
      <c r="I6" s="491"/>
      <c r="J6" s="493"/>
      <c r="K6" s="495"/>
      <c r="L6" s="489"/>
      <c r="M6" s="489"/>
      <c r="N6" s="489"/>
      <c r="O6" s="489"/>
      <c r="P6" s="489"/>
      <c r="Q6" s="489"/>
      <c r="R6" s="503"/>
      <c r="S6" s="495"/>
      <c r="T6" s="489"/>
      <c r="U6" s="489"/>
      <c r="V6" s="489"/>
      <c r="W6" s="489"/>
      <c r="X6" s="489"/>
      <c r="Y6" s="489"/>
      <c r="Z6" s="503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ht="15.75" thickBot="1" x14ac:dyDescent="0.3">
      <c r="A7" s="402"/>
      <c r="B7" s="405"/>
      <c r="C7" s="144" t="s">
        <v>14</v>
      </c>
      <c r="D7" s="145"/>
      <c r="E7" s="145" t="s">
        <v>15</v>
      </c>
      <c r="F7" s="145"/>
      <c r="G7" s="145"/>
      <c r="H7" s="145"/>
      <c r="I7" s="145"/>
      <c r="J7" s="146"/>
      <c r="K7" s="147" t="s">
        <v>17</v>
      </c>
      <c r="L7" s="145"/>
      <c r="M7" s="145" t="s">
        <v>18</v>
      </c>
      <c r="N7" s="145" t="s">
        <v>35</v>
      </c>
      <c r="O7" s="145"/>
      <c r="P7" s="145"/>
      <c r="Q7" s="145"/>
      <c r="R7" s="148"/>
      <c r="S7" s="147" t="s">
        <v>19</v>
      </c>
      <c r="T7" s="145"/>
      <c r="U7" s="145" t="s">
        <v>36</v>
      </c>
      <c r="V7" s="145" t="s">
        <v>37</v>
      </c>
      <c r="W7" s="145"/>
      <c r="X7" s="145"/>
      <c r="Y7" s="145"/>
      <c r="Z7" s="148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1:58" ht="12.75" customHeight="1" thickTop="1" x14ac:dyDescent="0.2">
      <c r="A8" s="424">
        <v>2005</v>
      </c>
      <c r="B8" s="75" t="s">
        <v>21</v>
      </c>
      <c r="C8" s="284"/>
      <c r="D8" s="285"/>
      <c r="E8" s="285"/>
      <c r="F8" s="180" t="str">
        <f t="shared" ref="F8:F71" si="0">IF(C8=0,"-",(E8/C8*1000))</f>
        <v>-</v>
      </c>
      <c r="G8" s="180">
        <f t="shared" ref="G8:G71" si="1">IF(ISERROR($E$86/$C$86*1000)=TRUE,"-",($E$86/$C$86*1000))</f>
        <v>0</v>
      </c>
      <c r="H8" s="364">
        <v>0</v>
      </c>
      <c r="I8" s="364">
        <v>0</v>
      </c>
      <c r="J8" s="181" t="str">
        <f t="shared" ref="J8:J44" si="2">IF(C8=0,"",(((G8*0.001)+2.58*(SQRT(G8*0.001/C8))))*1000)</f>
        <v/>
      </c>
      <c r="K8" s="296"/>
      <c r="L8" s="285"/>
      <c r="M8" s="285"/>
      <c r="N8" s="182" t="str">
        <f t="shared" ref="N8:N71" si="3">IF(K8=0,"-",(M8/K8*1000))</f>
        <v>-</v>
      </c>
      <c r="O8" s="180" t="str">
        <f t="shared" ref="O8:O71" si="4">IF(ISERROR($M$86/$K$86*1000)=TRUE,"-",($M$86/$K$86*1000))</f>
        <v>-</v>
      </c>
      <c r="P8" s="364">
        <v>0</v>
      </c>
      <c r="Q8" s="364">
        <v>0</v>
      </c>
      <c r="R8" s="183" t="str">
        <f t="shared" ref="R8:R59" si="5">IF(K8=0,"",(((O8*0.001)+2.58*(SQRT(O8*0.001/K8))))*1000)</f>
        <v/>
      </c>
      <c r="S8" s="296"/>
      <c r="T8" s="285"/>
      <c r="U8" s="285"/>
      <c r="V8" s="182" t="str">
        <f t="shared" ref="V8:V71" si="6">IF(S8=0,"-",(U8/S8*1000))</f>
        <v>-</v>
      </c>
      <c r="W8" s="180">
        <f t="shared" ref="W8:W71" si="7">IF(ISERROR($U$86/$S$86*1000)=TRUE,"-",($U$86/$S$86*1000))</f>
        <v>7.0921985815602833</v>
      </c>
      <c r="X8" s="364">
        <v>0</v>
      </c>
      <c r="Y8" s="364">
        <v>0</v>
      </c>
      <c r="Z8" s="183" t="str">
        <f t="shared" ref="Z8:Z58" si="8">IF(S8=0,"",(((W8*0.001)+2.58*(SQRT(W8*0.001/S8))))*1000)</f>
        <v/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x14ac:dyDescent="0.2">
      <c r="A9" s="425"/>
      <c r="B9" s="56" t="s">
        <v>22</v>
      </c>
      <c r="C9" s="278"/>
      <c r="D9" s="279"/>
      <c r="E9" s="279"/>
      <c r="F9" s="184" t="str">
        <f t="shared" si="0"/>
        <v>-</v>
      </c>
      <c r="G9" s="184">
        <f t="shared" si="1"/>
        <v>0</v>
      </c>
      <c r="H9" s="364">
        <v>0</v>
      </c>
      <c r="I9" s="364">
        <v>0</v>
      </c>
      <c r="J9" s="185" t="str">
        <f t="shared" si="2"/>
        <v/>
      </c>
      <c r="K9" s="293"/>
      <c r="L9" s="279"/>
      <c r="M9" s="279"/>
      <c r="N9" s="186" t="str">
        <f t="shared" si="3"/>
        <v>-</v>
      </c>
      <c r="O9" s="184" t="str">
        <f t="shared" si="4"/>
        <v>-</v>
      </c>
      <c r="P9" s="364">
        <v>0</v>
      </c>
      <c r="Q9" s="364">
        <v>0</v>
      </c>
      <c r="R9" s="187" t="str">
        <f t="shared" si="5"/>
        <v/>
      </c>
      <c r="S9" s="293"/>
      <c r="T9" s="279"/>
      <c r="U9" s="279"/>
      <c r="V9" s="186" t="str">
        <f t="shared" si="6"/>
        <v>-</v>
      </c>
      <c r="W9" s="184">
        <f t="shared" si="7"/>
        <v>7.0921985815602833</v>
      </c>
      <c r="X9" s="364">
        <v>0</v>
      </c>
      <c r="Y9" s="364">
        <v>0</v>
      </c>
      <c r="Z9" s="187" t="str">
        <f t="shared" si="8"/>
        <v/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58" x14ac:dyDescent="0.2">
      <c r="A10" s="425"/>
      <c r="B10" s="56" t="s">
        <v>23</v>
      </c>
      <c r="C10" s="278"/>
      <c r="D10" s="279"/>
      <c r="E10" s="279"/>
      <c r="F10" s="184" t="str">
        <f t="shared" si="0"/>
        <v>-</v>
      </c>
      <c r="G10" s="184">
        <f t="shared" si="1"/>
        <v>0</v>
      </c>
      <c r="H10" s="364">
        <v>0</v>
      </c>
      <c r="I10" s="364">
        <v>0</v>
      </c>
      <c r="J10" s="185" t="str">
        <f t="shared" si="2"/>
        <v/>
      </c>
      <c r="K10" s="293"/>
      <c r="L10" s="279"/>
      <c r="M10" s="279"/>
      <c r="N10" s="186" t="str">
        <f t="shared" si="3"/>
        <v>-</v>
      </c>
      <c r="O10" s="184" t="str">
        <f t="shared" si="4"/>
        <v>-</v>
      </c>
      <c r="P10" s="364">
        <v>0</v>
      </c>
      <c r="Q10" s="364">
        <v>0</v>
      </c>
      <c r="R10" s="187" t="str">
        <f t="shared" si="5"/>
        <v/>
      </c>
      <c r="S10" s="293"/>
      <c r="T10" s="279"/>
      <c r="U10" s="279"/>
      <c r="V10" s="186" t="str">
        <f t="shared" si="6"/>
        <v>-</v>
      </c>
      <c r="W10" s="184">
        <f t="shared" si="7"/>
        <v>7.0921985815602833</v>
      </c>
      <c r="X10" s="364">
        <v>0</v>
      </c>
      <c r="Y10" s="364">
        <v>0</v>
      </c>
      <c r="Z10" s="187" t="str">
        <f t="shared" si="8"/>
        <v/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1:58" x14ac:dyDescent="0.2">
      <c r="A11" s="425"/>
      <c r="B11" s="56" t="s">
        <v>24</v>
      </c>
      <c r="C11" s="278"/>
      <c r="D11" s="279"/>
      <c r="E11" s="279"/>
      <c r="F11" s="184" t="str">
        <f t="shared" si="0"/>
        <v>-</v>
      </c>
      <c r="G11" s="184">
        <f t="shared" si="1"/>
        <v>0</v>
      </c>
      <c r="H11" s="364">
        <v>0</v>
      </c>
      <c r="I11" s="364">
        <v>0</v>
      </c>
      <c r="J11" s="185" t="str">
        <f t="shared" si="2"/>
        <v/>
      </c>
      <c r="K11" s="293"/>
      <c r="L11" s="279"/>
      <c r="M11" s="279"/>
      <c r="N11" s="186" t="str">
        <f t="shared" si="3"/>
        <v>-</v>
      </c>
      <c r="O11" s="184" t="str">
        <f t="shared" si="4"/>
        <v>-</v>
      </c>
      <c r="P11" s="364">
        <v>0</v>
      </c>
      <c r="Q11" s="364">
        <v>0</v>
      </c>
      <c r="R11" s="187" t="str">
        <f t="shared" si="5"/>
        <v/>
      </c>
      <c r="S11" s="293"/>
      <c r="T11" s="279"/>
      <c r="U11" s="279"/>
      <c r="V11" s="186" t="str">
        <f t="shared" si="6"/>
        <v>-</v>
      </c>
      <c r="W11" s="184">
        <f t="shared" si="7"/>
        <v>7.0921985815602833</v>
      </c>
      <c r="X11" s="364">
        <v>0</v>
      </c>
      <c r="Y11" s="364">
        <v>0</v>
      </c>
      <c r="Z11" s="187" t="str">
        <f t="shared" si="8"/>
        <v/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58" x14ac:dyDescent="0.2">
      <c r="A12" s="425"/>
      <c r="B12" s="56" t="s">
        <v>25</v>
      </c>
      <c r="C12" s="278"/>
      <c r="D12" s="279"/>
      <c r="E12" s="279"/>
      <c r="F12" s="184" t="str">
        <f t="shared" si="0"/>
        <v>-</v>
      </c>
      <c r="G12" s="184">
        <f t="shared" si="1"/>
        <v>0</v>
      </c>
      <c r="H12" s="364">
        <v>0</v>
      </c>
      <c r="I12" s="364">
        <v>0</v>
      </c>
      <c r="J12" s="185" t="str">
        <f t="shared" si="2"/>
        <v/>
      </c>
      <c r="K12" s="293"/>
      <c r="L12" s="279"/>
      <c r="M12" s="279"/>
      <c r="N12" s="186" t="str">
        <f t="shared" si="3"/>
        <v>-</v>
      </c>
      <c r="O12" s="184" t="str">
        <f t="shared" si="4"/>
        <v>-</v>
      </c>
      <c r="P12" s="364">
        <v>0</v>
      </c>
      <c r="Q12" s="364">
        <v>0</v>
      </c>
      <c r="R12" s="187" t="str">
        <f t="shared" si="5"/>
        <v/>
      </c>
      <c r="S12" s="293"/>
      <c r="T12" s="279"/>
      <c r="U12" s="279"/>
      <c r="V12" s="186" t="str">
        <f t="shared" si="6"/>
        <v>-</v>
      </c>
      <c r="W12" s="184">
        <f t="shared" si="7"/>
        <v>7.0921985815602833</v>
      </c>
      <c r="X12" s="364">
        <v>0</v>
      </c>
      <c r="Y12" s="364">
        <v>0</v>
      </c>
      <c r="Z12" s="187" t="str">
        <f t="shared" si="8"/>
        <v/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1:58" x14ac:dyDescent="0.2">
      <c r="A13" s="425"/>
      <c r="B13" s="56" t="s">
        <v>26</v>
      </c>
      <c r="C13" s="278"/>
      <c r="D13" s="279"/>
      <c r="E13" s="279"/>
      <c r="F13" s="184" t="str">
        <f t="shared" si="0"/>
        <v>-</v>
      </c>
      <c r="G13" s="184">
        <f t="shared" si="1"/>
        <v>0</v>
      </c>
      <c r="H13" s="364">
        <v>0</v>
      </c>
      <c r="I13" s="364">
        <v>0</v>
      </c>
      <c r="J13" s="185" t="str">
        <f t="shared" si="2"/>
        <v/>
      </c>
      <c r="K13" s="293"/>
      <c r="L13" s="279"/>
      <c r="M13" s="279"/>
      <c r="N13" s="186" t="str">
        <f t="shared" si="3"/>
        <v>-</v>
      </c>
      <c r="O13" s="184" t="str">
        <f t="shared" si="4"/>
        <v>-</v>
      </c>
      <c r="P13" s="364">
        <v>0</v>
      </c>
      <c r="Q13" s="364">
        <v>0</v>
      </c>
      <c r="R13" s="187" t="str">
        <f t="shared" si="5"/>
        <v/>
      </c>
      <c r="S13" s="293"/>
      <c r="T13" s="279"/>
      <c r="U13" s="279"/>
      <c r="V13" s="186" t="str">
        <f t="shared" si="6"/>
        <v>-</v>
      </c>
      <c r="W13" s="184">
        <f t="shared" si="7"/>
        <v>7.0921985815602833</v>
      </c>
      <c r="X13" s="364">
        <v>0</v>
      </c>
      <c r="Y13" s="364">
        <v>0</v>
      </c>
      <c r="Z13" s="187" t="str">
        <f t="shared" si="8"/>
        <v/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x14ac:dyDescent="0.2">
      <c r="A14" s="425"/>
      <c r="B14" s="56" t="s">
        <v>27</v>
      </c>
      <c r="C14" s="278"/>
      <c r="D14" s="279"/>
      <c r="E14" s="279"/>
      <c r="F14" s="184" t="str">
        <f t="shared" si="0"/>
        <v>-</v>
      </c>
      <c r="G14" s="184">
        <f t="shared" si="1"/>
        <v>0</v>
      </c>
      <c r="H14" s="364">
        <v>0</v>
      </c>
      <c r="I14" s="364">
        <v>0</v>
      </c>
      <c r="J14" s="185" t="str">
        <f t="shared" si="2"/>
        <v/>
      </c>
      <c r="K14" s="293"/>
      <c r="L14" s="279"/>
      <c r="M14" s="279"/>
      <c r="N14" s="186" t="str">
        <f t="shared" si="3"/>
        <v>-</v>
      </c>
      <c r="O14" s="184" t="str">
        <f t="shared" si="4"/>
        <v>-</v>
      </c>
      <c r="P14" s="364">
        <v>0</v>
      </c>
      <c r="Q14" s="364">
        <v>0</v>
      </c>
      <c r="R14" s="187" t="str">
        <f t="shared" si="5"/>
        <v/>
      </c>
      <c r="S14" s="293"/>
      <c r="T14" s="279"/>
      <c r="U14" s="279"/>
      <c r="V14" s="186" t="str">
        <f t="shared" si="6"/>
        <v>-</v>
      </c>
      <c r="W14" s="184">
        <f t="shared" si="7"/>
        <v>7.0921985815602833</v>
      </c>
      <c r="X14" s="364">
        <v>0</v>
      </c>
      <c r="Y14" s="364">
        <v>0</v>
      </c>
      <c r="Z14" s="187" t="str">
        <f t="shared" si="8"/>
        <v/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x14ac:dyDescent="0.2">
      <c r="A15" s="425"/>
      <c r="B15" s="56" t="s">
        <v>28</v>
      </c>
      <c r="C15" s="278"/>
      <c r="D15" s="279"/>
      <c r="E15" s="279"/>
      <c r="F15" s="184" t="str">
        <f t="shared" si="0"/>
        <v>-</v>
      </c>
      <c r="G15" s="184">
        <f t="shared" si="1"/>
        <v>0</v>
      </c>
      <c r="H15" s="364">
        <v>0</v>
      </c>
      <c r="I15" s="364">
        <v>0</v>
      </c>
      <c r="J15" s="185" t="str">
        <f t="shared" si="2"/>
        <v/>
      </c>
      <c r="K15" s="293"/>
      <c r="L15" s="279"/>
      <c r="M15" s="279"/>
      <c r="N15" s="186" t="str">
        <f t="shared" si="3"/>
        <v>-</v>
      </c>
      <c r="O15" s="184" t="str">
        <f t="shared" si="4"/>
        <v>-</v>
      </c>
      <c r="P15" s="364">
        <v>0</v>
      </c>
      <c r="Q15" s="364">
        <v>0</v>
      </c>
      <c r="R15" s="187" t="str">
        <f t="shared" si="5"/>
        <v/>
      </c>
      <c r="S15" s="293"/>
      <c r="T15" s="279"/>
      <c r="U15" s="279"/>
      <c r="V15" s="186" t="str">
        <f t="shared" si="6"/>
        <v>-</v>
      </c>
      <c r="W15" s="184">
        <f t="shared" si="7"/>
        <v>7.0921985815602833</v>
      </c>
      <c r="X15" s="364">
        <v>0</v>
      </c>
      <c r="Y15" s="364">
        <v>0</v>
      </c>
      <c r="Z15" s="187" t="str">
        <f t="shared" si="8"/>
        <v/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1:58" x14ac:dyDescent="0.2">
      <c r="A16" s="425"/>
      <c r="B16" s="56" t="s">
        <v>29</v>
      </c>
      <c r="C16" s="278"/>
      <c r="D16" s="279"/>
      <c r="E16" s="279"/>
      <c r="F16" s="184" t="str">
        <f t="shared" si="0"/>
        <v>-</v>
      </c>
      <c r="G16" s="184">
        <f t="shared" si="1"/>
        <v>0</v>
      </c>
      <c r="H16" s="364">
        <v>0</v>
      </c>
      <c r="I16" s="364">
        <v>0</v>
      </c>
      <c r="J16" s="185" t="str">
        <f t="shared" si="2"/>
        <v/>
      </c>
      <c r="K16" s="293"/>
      <c r="L16" s="279"/>
      <c r="M16" s="279"/>
      <c r="N16" s="186" t="str">
        <f t="shared" si="3"/>
        <v>-</v>
      </c>
      <c r="O16" s="184" t="str">
        <f t="shared" si="4"/>
        <v>-</v>
      </c>
      <c r="P16" s="364">
        <v>0</v>
      </c>
      <c r="Q16" s="364">
        <v>0</v>
      </c>
      <c r="R16" s="187" t="str">
        <f t="shared" si="5"/>
        <v/>
      </c>
      <c r="S16" s="293"/>
      <c r="T16" s="279"/>
      <c r="U16" s="279"/>
      <c r="V16" s="186" t="str">
        <f t="shared" si="6"/>
        <v>-</v>
      </c>
      <c r="W16" s="184">
        <f t="shared" si="7"/>
        <v>7.0921985815602833</v>
      </c>
      <c r="X16" s="364">
        <v>0</v>
      </c>
      <c r="Y16" s="364">
        <v>0</v>
      </c>
      <c r="Z16" s="187" t="str">
        <f t="shared" si="8"/>
        <v/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1:58" x14ac:dyDescent="0.2">
      <c r="A17" s="425"/>
      <c r="B17" s="56" t="s">
        <v>30</v>
      </c>
      <c r="C17" s="278"/>
      <c r="D17" s="279"/>
      <c r="E17" s="279"/>
      <c r="F17" s="184" t="str">
        <f t="shared" si="0"/>
        <v>-</v>
      </c>
      <c r="G17" s="184">
        <f t="shared" si="1"/>
        <v>0</v>
      </c>
      <c r="H17" s="364">
        <v>0</v>
      </c>
      <c r="I17" s="364">
        <v>0</v>
      </c>
      <c r="J17" s="185" t="str">
        <f t="shared" si="2"/>
        <v/>
      </c>
      <c r="K17" s="293"/>
      <c r="L17" s="279"/>
      <c r="M17" s="279"/>
      <c r="N17" s="186" t="str">
        <f t="shared" si="3"/>
        <v>-</v>
      </c>
      <c r="O17" s="184" t="str">
        <f t="shared" si="4"/>
        <v>-</v>
      </c>
      <c r="P17" s="364">
        <v>0</v>
      </c>
      <c r="Q17" s="364">
        <v>0</v>
      </c>
      <c r="R17" s="187" t="str">
        <f t="shared" si="5"/>
        <v/>
      </c>
      <c r="S17" s="293"/>
      <c r="T17" s="279"/>
      <c r="U17" s="279"/>
      <c r="V17" s="186" t="str">
        <f t="shared" si="6"/>
        <v>-</v>
      </c>
      <c r="W17" s="184">
        <f t="shared" si="7"/>
        <v>7.0921985815602833</v>
      </c>
      <c r="X17" s="364">
        <v>0</v>
      </c>
      <c r="Y17" s="364">
        <v>0</v>
      </c>
      <c r="Z17" s="187" t="str">
        <f t="shared" si="8"/>
        <v/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x14ac:dyDescent="0.2">
      <c r="A18" s="425"/>
      <c r="B18" s="56" t="s">
        <v>31</v>
      </c>
      <c r="C18" s="278"/>
      <c r="D18" s="279"/>
      <c r="E18" s="279"/>
      <c r="F18" s="184" t="str">
        <f t="shared" si="0"/>
        <v>-</v>
      </c>
      <c r="G18" s="184">
        <f t="shared" si="1"/>
        <v>0</v>
      </c>
      <c r="H18" s="364">
        <v>0</v>
      </c>
      <c r="I18" s="364">
        <v>0</v>
      </c>
      <c r="J18" s="185" t="str">
        <f t="shared" si="2"/>
        <v/>
      </c>
      <c r="K18" s="293"/>
      <c r="L18" s="279"/>
      <c r="M18" s="279"/>
      <c r="N18" s="186" t="str">
        <f t="shared" si="3"/>
        <v>-</v>
      </c>
      <c r="O18" s="184" t="str">
        <f t="shared" si="4"/>
        <v>-</v>
      </c>
      <c r="P18" s="364">
        <v>0</v>
      </c>
      <c r="Q18" s="364">
        <v>0</v>
      </c>
      <c r="R18" s="187" t="str">
        <f t="shared" si="5"/>
        <v/>
      </c>
      <c r="S18" s="293"/>
      <c r="T18" s="279"/>
      <c r="U18" s="279"/>
      <c r="V18" s="186" t="str">
        <f t="shared" si="6"/>
        <v>-</v>
      </c>
      <c r="W18" s="184">
        <f t="shared" si="7"/>
        <v>7.0921985815602833</v>
      </c>
      <c r="X18" s="364">
        <v>0</v>
      </c>
      <c r="Y18" s="364">
        <v>0</v>
      </c>
      <c r="Z18" s="187" t="str">
        <f t="shared" si="8"/>
        <v/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ht="13.5" thickBot="1" x14ac:dyDescent="0.25">
      <c r="A19" s="425"/>
      <c r="B19" s="63" t="s">
        <v>32</v>
      </c>
      <c r="C19" s="327"/>
      <c r="D19" s="328"/>
      <c r="E19" s="328"/>
      <c r="F19" s="188" t="str">
        <f t="shared" si="0"/>
        <v>-</v>
      </c>
      <c r="G19" s="188">
        <f t="shared" si="1"/>
        <v>0</v>
      </c>
      <c r="H19" s="364">
        <v>0</v>
      </c>
      <c r="I19" s="364">
        <v>0</v>
      </c>
      <c r="J19" s="189" t="str">
        <f t="shared" si="2"/>
        <v/>
      </c>
      <c r="K19" s="335"/>
      <c r="L19" s="328"/>
      <c r="M19" s="328"/>
      <c r="N19" s="190" t="str">
        <f t="shared" si="3"/>
        <v>-</v>
      </c>
      <c r="O19" s="188" t="str">
        <f t="shared" si="4"/>
        <v>-</v>
      </c>
      <c r="P19" s="364">
        <v>0</v>
      </c>
      <c r="Q19" s="364">
        <v>0</v>
      </c>
      <c r="R19" s="191" t="str">
        <f t="shared" si="5"/>
        <v/>
      </c>
      <c r="S19" s="335"/>
      <c r="T19" s="328"/>
      <c r="U19" s="328"/>
      <c r="V19" s="190" t="str">
        <f t="shared" si="6"/>
        <v>-</v>
      </c>
      <c r="W19" s="188">
        <f t="shared" si="7"/>
        <v>7.0921985815602833</v>
      </c>
      <c r="X19" s="364">
        <v>0</v>
      </c>
      <c r="Y19" s="364">
        <v>0</v>
      </c>
      <c r="Z19" s="191" t="str">
        <f t="shared" si="8"/>
        <v/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1:58" ht="14.25" thickTop="1" thickBot="1" x14ac:dyDescent="0.25">
      <c r="A20" s="426"/>
      <c r="B20" s="140" t="s">
        <v>33</v>
      </c>
      <c r="C20" s="329">
        <f>SUM(C8:C19)</f>
        <v>0</v>
      </c>
      <c r="D20" s="330">
        <f>SUM(D8:D19)</f>
        <v>0</v>
      </c>
      <c r="E20" s="330">
        <f>SUM(E8:E19)</f>
        <v>0</v>
      </c>
      <c r="F20" s="203" t="str">
        <f t="shared" si="0"/>
        <v>-</v>
      </c>
      <c r="G20" s="203">
        <f t="shared" si="1"/>
        <v>0</v>
      </c>
      <c r="H20" s="364">
        <v>0</v>
      </c>
      <c r="I20" s="364">
        <v>0</v>
      </c>
      <c r="J20" s="205" t="str">
        <f t="shared" si="2"/>
        <v/>
      </c>
      <c r="K20" s="336">
        <f>SUM(K8:K19)</f>
        <v>0</v>
      </c>
      <c r="L20" s="332">
        <f>SUM(L8:L19)</f>
        <v>0</v>
      </c>
      <c r="M20" s="332">
        <f>SUM(M8:M19)</f>
        <v>0</v>
      </c>
      <c r="N20" s="206" t="str">
        <f t="shared" si="3"/>
        <v>-</v>
      </c>
      <c r="O20" s="203" t="str">
        <f t="shared" si="4"/>
        <v>-</v>
      </c>
      <c r="P20" s="364">
        <v>0</v>
      </c>
      <c r="Q20" s="364">
        <v>0</v>
      </c>
      <c r="R20" s="207" t="str">
        <f t="shared" si="5"/>
        <v/>
      </c>
      <c r="S20" s="336">
        <f>SUM(S8:S19)</f>
        <v>0</v>
      </c>
      <c r="T20" s="332">
        <f>SUM(T8:T19)</f>
        <v>0</v>
      </c>
      <c r="U20" s="332">
        <f>SUM(U8:U19)</f>
        <v>0</v>
      </c>
      <c r="V20" s="206" t="str">
        <f t="shared" si="6"/>
        <v>-</v>
      </c>
      <c r="W20" s="203">
        <f t="shared" si="7"/>
        <v>7.0921985815602833</v>
      </c>
      <c r="X20" s="364">
        <v>0</v>
      </c>
      <c r="Y20" s="364">
        <v>0</v>
      </c>
      <c r="Z20" s="207" t="str">
        <f t="shared" si="8"/>
        <v/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ht="12.75" customHeight="1" thickTop="1" x14ac:dyDescent="0.2">
      <c r="A21" s="424">
        <v>2006</v>
      </c>
      <c r="B21" s="55" t="s">
        <v>21</v>
      </c>
      <c r="C21" s="276"/>
      <c r="D21" s="277"/>
      <c r="E21" s="277"/>
      <c r="F21" s="192" t="str">
        <f t="shared" si="0"/>
        <v>-</v>
      </c>
      <c r="G21" s="192">
        <f t="shared" si="1"/>
        <v>0</v>
      </c>
      <c r="H21" s="364">
        <v>0</v>
      </c>
      <c r="I21" s="364">
        <v>0</v>
      </c>
      <c r="J21" s="193" t="str">
        <f t="shared" si="2"/>
        <v/>
      </c>
      <c r="K21" s="292"/>
      <c r="L21" s="277"/>
      <c r="M21" s="277"/>
      <c r="N21" s="194" t="str">
        <f t="shared" si="3"/>
        <v>-</v>
      </c>
      <c r="O21" s="192" t="str">
        <f t="shared" si="4"/>
        <v>-</v>
      </c>
      <c r="P21" s="364">
        <v>0</v>
      </c>
      <c r="Q21" s="364">
        <v>0</v>
      </c>
      <c r="R21" s="195" t="str">
        <f t="shared" si="5"/>
        <v/>
      </c>
      <c r="S21" s="292"/>
      <c r="T21" s="277"/>
      <c r="U21" s="277"/>
      <c r="V21" s="194" t="str">
        <f t="shared" si="6"/>
        <v>-</v>
      </c>
      <c r="W21" s="192">
        <f t="shared" si="7"/>
        <v>7.0921985815602833</v>
      </c>
      <c r="X21" s="364">
        <v>0</v>
      </c>
      <c r="Y21" s="364">
        <v>0</v>
      </c>
      <c r="Z21" s="195" t="str">
        <f t="shared" si="8"/>
        <v/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1:58" x14ac:dyDescent="0.2">
      <c r="A22" s="425"/>
      <c r="B22" s="56" t="s">
        <v>22</v>
      </c>
      <c r="C22" s="278"/>
      <c r="D22" s="279"/>
      <c r="E22" s="279"/>
      <c r="F22" s="184" t="str">
        <f t="shared" si="0"/>
        <v>-</v>
      </c>
      <c r="G22" s="184">
        <f t="shared" si="1"/>
        <v>0</v>
      </c>
      <c r="H22" s="364">
        <v>0</v>
      </c>
      <c r="I22" s="364">
        <v>0</v>
      </c>
      <c r="J22" s="185" t="str">
        <f t="shared" si="2"/>
        <v/>
      </c>
      <c r="K22" s="293"/>
      <c r="L22" s="279"/>
      <c r="M22" s="279"/>
      <c r="N22" s="186" t="str">
        <f t="shared" si="3"/>
        <v>-</v>
      </c>
      <c r="O22" s="184" t="str">
        <f t="shared" si="4"/>
        <v>-</v>
      </c>
      <c r="P22" s="364">
        <v>0</v>
      </c>
      <c r="Q22" s="364">
        <v>0</v>
      </c>
      <c r="R22" s="187" t="str">
        <f t="shared" si="5"/>
        <v/>
      </c>
      <c r="S22" s="293"/>
      <c r="T22" s="279"/>
      <c r="U22" s="279"/>
      <c r="V22" s="186" t="str">
        <f t="shared" si="6"/>
        <v>-</v>
      </c>
      <c r="W22" s="184">
        <f t="shared" si="7"/>
        <v>7.0921985815602833</v>
      </c>
      <c r="X22" s="364">
        <v>0</v>
      </c>
      <c r="Y22" s="364">
        <v>0</v>
      </c>
      <c r="Z22" s="187" t="str">
        <f t="shared" si="8"/>
        <v/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1:58" x14ac:dyDescent="0.2">
      <c r="A23" s="425"/>
      <c r="B23" s="56" t="s">
        <v>23</v>
      </c>
      <c r="C23" s="278"/>
      <c r="D23" s="279"/>
      <c r="E23" s="279"/>
      <c r="F23" s="184" t="str">
        <f t="shared" si="0"/>
        <v>-</v>
      </c>
      <c r="G23" s="184">
        <f t="shared" si="1"/>
        <v>0</v>
      </c>
      <c r="H23" s="364">
        <v>0</v>
      </c>
      <c r="I23" s="364">
        <v>0</v>
      </c>
      <c r="J23" s="185" t="str">
        <f t="shared" si="2"/>
        <v/>
      </c>
      <c r="K23" s="293"/>
      <c r="L23" s="279"/>
      <c r="M23" s="279"/>
      <c r="N23" s="186" t="str">
        <f t="shared" si="3"/>
        <v>-</v>
      </c>
      <c r="O23" s="184" t="str">
        <f t="shared" si="4"/>
        <v>-</v>
      </c>
      <c r="P23" s="364">
        <v>0</v>
      </c>
      <c r="Q23" s="364">
        <v>0</v>
      </c>
      <c r="R23" s="187" t="str">
        <f t="shared" si="5"/>
        <v/>
      </c>
      <c r="S23" s="293"/>
      <c r="T23" s="279"/>
      <c r="U23" s="279"/>
      <c r="V23" s="186" t="str">
        <f t="shared" si="6"/>
        <v>-</v>
      </c>
      <c r="W23" s="184">
        <f t="shared" si="7"/>
        <v>7.0921985815602833</v>
      </c>
      <c r="X23" s="364">
        <v>0</v>
      </c>
      <c r="Y23" s="364">
        <v>0</v>
      </c>
      <c r="Z23" s="187" t="str">
        <f t="shared" si="8"/>
        <v/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1:58" x14ac:dyDescent="0.2">
      <c r="A24" s="425"/>
      <c r="B24" s="56" t="s">
        <v>24</v>
      </c>
      <c r="C24" s="278"/>
      <c r="D24" s="279"/>
      <c r="E24" s="279"/>
      <c r="F24" s="184" t="str">
        <f t="shared" si="0"/>
        <v>-</v>
      </c>
      <c r="G24" s="184">
        <f t="shared" si="1"/>
        <v>0</v>
      </c>
      <c r="H24" s="364">
        <v>0</v>
      </c>
      <c r="I24" s="364">
        <v>0</v>
      </c>
      <c r="J24" s="185" t="str">
        <f t="shared" si="2"/>
        <v/>
      </c>
      <c r="K24" s="293"/>
      <c r="L24" s="279"/>
      <c r="M24" s="279"/>
      <c r="N24" s="186" t="str">
        <f t="shared" si="3"/>
        <v>-</v>
      </c>
      <c r="O24" s="184" t="str">
        <f t="shared" si="4"/>
        <v>-</v>
      </c>
      <c r="P24" s="364">
        <v>0</v>
      </c>
      <c r="Q24" s="364">
        <v>0</v>
      </c>
      <c r="R24" s="187" t="str">
        <f t="shared" si="5"/>
        <v/>
      </c>
      <c r="S24" s="293"/>
      <c r="T24" s="279"/>
      <c r="U24" s="279"/>
      <c r="V24" s="186" t="str">
        <f t="shared" si="6"/>
        <v>-</v>
      </c>
      <c r="W24" s="184">
        <f t="shared" si="7"/>
        <v>7.0921985815602833</v>
      </c>
      <c r="X24" s="364">
        <v>0</v>
      </c>
      <c r="Y24" s="364">
        <v>0</v>
      </c>
      <c r="Z24" s="187" t="str">
        <f t="shared" si="8"/>
        <v/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8" x14ac:dyDescent="0.2">
      <c r="A25" s="425"/>
      <c r="B25" s="56" t="s">
        <v>25</v>
      </c>
      <c r="C25" s="278"/>
      <c r="D25" s="279"/>
      <c r="E25" s="279"/>
      <c r="F25" s="184" t="str">
        <f t="shared" si="0"/>
        <v>-</v>
      </c>
      <c r="G25" s="184">
        <f t="shared" si="1"/>
        <v>0</v>
      </c>
      <c r="H25" s="364">
        <v>0</v>
      </c>
      <c r="I25" s="364">
        <v>0</v>
      </c>
      <c r="J25" s="185" t="str">
        <f t="shared" si="2"/>
        <v/>
      </c>
      <c r="K25" s="293"/>
      <c r="L25" s="279"/>
      <c r="M25" s="279"/>
      <c r="N25" s="186" t="str">
        <f t="shared" si="3"/>
        <v>-</v>
      </c>
      <c r="O25" s="184" t="str">
        <f t="shared" si="4"/>
        <v>-</v>
      </c>
      <c r="P25" s="364">
        <v>0</v>
      </c>
      <c r="Q25" s="364">
        <v>0</v>
      </c>
      <c r="R25" s="187" t="str">
        <f t="shared" si="5"/>
        <v/>
      </c>
      <c r="S25" s="293"/>
      <c r="T25" s="279"/>
      <c r="U25" s="279"/>
      <c r="V25" s="186" t="str">
        <f t="shared" si="6"/>
        <v>-</v>
      </c>
      <c r="W25" s="184">
        <f t="shared" si="7"/>
        <v>7.0921985815602833</v>
      </c>
      <c r="X25" s="364">
        <v>0</v>
      </c>
      <c r="Y25" s="364">
        <v>0</v>
      </c>
      <c r="Z25" s="187" t="str">
        <f t="shared" si="8"/>
        <v/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8" x14ac:dyDescent="0.2">
      <c r="A26" s="425"/>
      <c r="B26" s="56" t="s">
        <v>26</v>
      </c>
      <c r="C26" s="278"/>
      <c r="D26" s="279"/>
      <c r="E26" s="279"/>
      <c r="F26" s="184" t="str">
        <f t="shared" si="0"/>
        <v>-</v>
      </c>
      <c r="G26" s="184">
        <f t="shared" si="1"/>
        <v>0</v>
      </c>
      <c r="H26" s="364">
        <v>0</v>
      </c>
      <c r="I26" s="364">
        <v>0</v>
      </c>
      <c r="J26" s="185" t="str">
        <f t="shared" si="2"/>
        <v/>
      </c>
      <c r="K26" s="293"/>
      <c r="L26" s="279"/>
      <c r="M26" s="279"/>
      <c r="N26" s="186" t="str">
        <f t="shared" si="3"/>
        <v>-</v>
      </c>
      <c r="O26" s="184" t="str">
        <f t="shared" si="4"/>
        <v>-</v>
      </c>
      <c r="P26" s="364">
        <v>0</v>
      </c>
      <c r="Q26" s="364">
        <v>0</v>
      </c>
      <c r="R26" s="187" t="str">
        <f t="shared" si="5"/>
        <v/>
      </c>
      <c r="S26" s="293"/>
      <c r="T26" s="279"/>
      <c r="U26" s="279"/>
      <c r="V26" s="186" t="str">
        <f t="shared" si="6"/>
        <v>-</v>
      </c>
      <c r="W26" s="184">
        <f t="shared" si="7"/>
        <v>7.0921985815602833</v>
      </c>
      <c r="X26" s="364">
        <v>0</v>
      </c>
      <c r="Y26" s="364">
        <v>0</v>
      </c>
      <c r="Z26" s="187" t="str">
        <f t="shared" si="8"/>
        <v/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8" x14ac:dyDescent="0.2">
      <c r="A27" s="425"/>
      <c r="B27" s="56" t="s">
        <v>27</v>
      </c>
      <c r="C27" s="278"/>
      <c r="D27" s="279"/>
      <c r="E27" s="279"/>
      <c r="F27" s="184" t="str">
        <f t="shared" si="0"/>
        <v>-</v>
      </c>
      <c r="G27" s="184">
        <f t="shared" si="1"/>
        <v>0</v>
      </c>
      <c r="H27" s="364">
        <v>0</v>
      </c>
      <c r="I27" s="364">
        <v>0</v>
      </c>
      <c r="J27" s="185" t="str">
        <f t="shared" si="2"/>
        <v/>
      </c>
      <c r="K27" s="293"/>
      <c r="L27" s="279"/>
      <c r="M27" s="279"/>
      <c r="N27" s="186" t="str">
        <f t="shared" si="3"/>
        <v>-</v>
      </c>
      <c r="O27" s="184" t="str">
        <f t="shared" si="4"/>
        <v>-</v>
      </c>
      <c r="P27" s="364">
        <v>0</v>
      </c>
      <c r="Q27" s="364">
        <v>0</v>
      </c>
      <c r="R27" s="187" t="str">
        <f t="shared" si="5"/>
        <v/>
      </c>
      <c r="S27" s="293"/>
      <c r="T27" s="279"/>
      <c r="U27" s="279"/>
      <c r="V27" s="186" t="str">
        <f t="shared" si="6"/>
        <v>-</v>
      </c>
      <c r="W27" s="184">
        <f t="shared" si="7"/>
        <v>7.0921985815602833</v>
      </c>
      <c r="X27" s="364">
        <v>0</v>
      </c>
      <c r="Y27" s="364">
        <v>0</v>
      </c>
      <c r="Z27" s="187" t="str">
        <f t="shared" si="8"/>
        <v/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1:58" x14ac:dyDescent="0.2">
      <c r="A28" s="425"/>
      <c r="B28" s="56" t="s">
        <v>28</v>
      </c>
      <c r="C28" s="278"/>
      <c r="D28" s="279"/>
      <c r="E28" s="279"/>
      <c r="F28" s="184" t="str">
        <f t="shared" si="0"/>
        <v>-</v>
      </c>
      <c r="G28" s="184">
        <f t="shared" si="1"/>
        <v>0</v>
      </c>
      <c r="H28" s="364">
        <v>0</v>
      </c>
      <c r="I28" s="364">
        <v>0</v>
      </c>
      <c r="J28" s="185" t="str">
        <f t="shared" si="2"/>
        <v/>
      </c>
      <c r="K28" s="293"/>
      <c r="L28" s="279"/>
      <c r="M28" s="279"/>
      <c r="N28" s="186" t="str">
        <f t="shared" si="3"/>
        <v>-</v>
      </c>
      <c r="O28" s="184" t="str">
        <f t="shared" si="4"/>
        <v>-</v>
      </c>
      <c r="P28" s="364">
        <v>0</v>
      </c>
      <c r="Q28" s="364">
        <v>0</v>
      </c>
      <c r="R28" s="187" t="str">
        <f t="shared" si="5"/>
        <v/>
      </c>
      <c r="S28" s="293"/>
      <c r="T28" s="279"/>
      <c r="U28" s="279"/>
      <c r="V28" s="186" t="str">
        <f t="shared" si="6"/>
        <v>-</v>
      </c>
      <c r="W28" s="184">
        <f t="shared" si="7"/>
        <v>7.0921985815602833</v>
      </c>
      <c r="X28" s="364">
        <v>0</v>
      </c>
      <c r="Y28" s="364">
        <v>0</v>
      </c>
      <c r="Z28" s="187" t="str">
        <f t="shared" si="8"/>
        <v/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58" x14ac:dyDescent="0.2">
      <c r="A29" s="425"/>
      <c r="B29" s="56" t="s">
        <v>29</v>
      </c>
      <c r="C29" s="278"/>
      <c r="D29" s="279"/>
      <c r="E29" s="279"/>
      <c r="F29" s="184" t="str">
        <f t="shared" si="0"/>
        <v>-</v>
      </c>
      <c r="G29" s="184">
        <f t="shared" si="1"/>
        <v>0</v>
      </c>
      <c r="H29" s="364">
        <v>0</v>
      </c>
      <c r="I29" s="364">
        <v>0</v>
      </c>
      <c r="J29" s="185" t="str">
        <f t="shared" si="2"/>
        <v/>
      </c>
      <c r="K29" s="293"/>
      <c r="L29" s="279"/>
      <c r="M29" s="279"/>
      <c r="N29" s="186" t="str">
        <f t="shared" si="3"/>
        <v>-</v>
      </c>
      <c r="O29" s="184" t="str">
        <f t="shared" si="4"/>
        <v>-</v>
      </c>
      <c r="P29" s="364">
        <v>0</v>
      </c>
      <c r="Q29" s="364">
        <v>0</v>
      </c>
      <c r="R29" s="187" t="str">
        <f t="shared" si="5"/>
        <v/>
      </c>
      <c r="S29" s="293"/>
      <c r="T29" s="279"/>
      <c r="U29" s="279"/>
      <c r="V29" s="186" t="str">
        <f t="shared" si="6"/>
        <v>-</v>
      </c>
      <c r="W29" s="184">
        <f t="shared" si="7"/>
        <v>7.0921985815602833</v>
      </c>
      <c r="X29" s="364">
        <v>0</v>
      </c>
      <c r="Y29" s="364">
        <v>0</v>
      </c>
      <c r="Z29" s="187" t="str">
        <f t="shared" si="8"/>
        <v/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8" x14ac:dyDescent="0.2">
      <c r="A30" s="425"/>
      <c r="B30" s="56" t="s">
        <v>30</v>
      </c>
      <c r="C30" s="278"/>
      <c r="D30" s="279"/>
      <c r="E30" s="279"/>
      <c r="F30" s="184" t="str">
        <f t="shared" si="0"/>
        <v>-</v>
      </c>
      <c r="G30" s="184">
        <f t="shared" si="1"/>
        <v>0</v>
      </c>
      <c r="H30" s="364">
        <v>0</v>
      </c>
      <c r="I30" s="364">
        <v>0</v>
      </c>
      <c r="J30" s="185" t="str">
        <f t="shared" si="2"/>
        <v/>
      </c>
      <c r="K30" s="293"/>
      <c r="L30" s="279"/>
      <c r="M30" s="279"/>
      <c r="N30" s="186" t="str">
        <f t="shared" si="3"/>
        <v>-</v>
      </c>
      <c r="O30" s="184" t="str">
        <f t="shared" si="4"/>
        <v>-</v>
      </c>
      <c r="P30" s="364">
        <v>0</v>
      </c>
      <c r="Q30" s="364">
        <v>0</v>
      </c>
      <c r="R30" s="187" t="str">
        <f t="shared" si="5"/>
        <v/>
      </c>
      <c r="S30" s="293"/>
      <c r="T30" s="279"/>
      <c r="U30" s="279"/>
      <c r="V30" s="186" t="str">
        <f t="shared" si="6"/>
        <v>-</v>
      </c>
      <c r="W30" s="184">
        <f t="shared" si="7"/>
        <v>7.0921985815602833</v>
      </c>
      <c r="X30" s="364">
        <v>0</v>
      </c>
      <c r="Y30" s="364">
        <v>0</v>
      </c>
      <c r="Z30" s="187" t="str">
        <f t="shared" si="8"/>
        <v/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8" x14ac:dyDescent="0.2">
      <c r="A31" s="425"/>
      <c r="B31" s="56" t="s">
        <v>31</v>
      </c>
      <c r="C31" s="278"/>
      <c r="D31" s="279"/>
      <c r="E31" s="279"/>
      <c r="F31" s="184" t="str">
        <f t="shared" si="0"/>
        <v>-</v>
      </c>
      <c r="G31" s="184">
        <f t="shared" si="1"/>
        <v>0</v>
      </c>
      <c r="H31" s="364">
        <v>0</v>
      </c>
      <c r="I31" s="364">
        <v>0</v>
      </c>
      <c r="J31" s="185" t="str">
        <f t="shared" si="2"/>
        <v/>
      </c>
      <c r="K31" s="293"/>
      <c r="L31" s="279"/>
      <c r="M31" s="279"/>
      <c r="N31" s="186" t="str">
        <f t="shared" si="3"/>
        <v>-</v>
      </c>
      <c r="O31" s="184" t="str">
        <f t="shared" si="4"/>
        <v>-</v>
      </c>
      <c r="P31" s="364">
        <v>0</v>
      </c>
      <c r="Q31" s="364">
        <v>0</v>
      </c>
      <c r="R31" s="187" t="str">
        <f t="shared" si="5"/>
        <v/>
      </c>
      <c r="S31" s="293"/>
      <c r="T31" s="279"/>
      <c r="U31" s="279"/>
      <c r="V31" s="186" t="str">
        <f t="shared" si="6"/>
        <v>-</v>
      </c>
      <c r="W31" s="184">
        <f t="shared" si="7"/>
        <v>7.0921985815602833</v>
      </c>
      <c r="X31" s="364">
        <v>0</v>
      </c>
      <c r="Y31" s="364">
        <v>0</v>
      </c>
      <c r="Z31" s="187" t="str">
        <f t="shared" si="8"/>
        <v/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ht="13.5" thickBot="1" x14ac:dyDescent="0.25">
      <c r="A32" s="425"/>
      <c r="B32" s="63" t="s">
        <v>32</v>
      </c>
      <c r="C32" s="327"/>
      <c r="D32" s="328"/>
      <c r="E32" s="328"/>
      <c r="F32" s="188" t="str">
        <f t="shared" si="0"/>
        <v>-</v>
      </c>
      <c r="G32" s="188">
        <f t="shared" si="1"/>
        <v>0</v>
      </c>
      <c r="H32" s="364">
        <v>0</v>
      </c>
      <c r="I32" s="364">
        <v>0</v>
      </c>
      <c r="J32" s="189" t="str">
        <f t="shared" si="2"/>
        <v/>
      </c>
      <c r="K32" s="335"/>
      <c r="L32" s="328"/>
      <c r="M32" s="328"/>
      <c r="N32" s="190" t="str">
        <f t="shared" si="3"/>
        <v>-</v>
      </c>
      <c r="O32" s="188" t="str">
        <f t="shared" si="4"/>
        <v>-</v>
      </c>
      <c r="P32" s="364">
        <v>0</v>
      </c>
      <c r="Q32" s="364">
        <v>0</v>
      </c>
      <c r="R32" s="191" t="str">
        <f t="shared" si="5"/>
        <v/>
      </c>
      <c r="S32" s="335"/>
      <c r="T32" s="328"/>
      <c r="U32" s="328"/>
      <c r="V32" s="190" t="str">
        <f t="shared" si="6"/>
        <v>-</v>
      </c>
      <c r="W32" s="188">
        <f t="shared" si="7"/>
        <v>7.0921985815602833</v>
      </c>
      <c r="X32" s="364">
        <v>0</v>
      </c>
      <c r="Y32" s="364">
        <v>0</v>
      </c>
      <c r="Z32" s="191" t="str">
        <f t="shared" si="8"/>
        <v/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4.25" thickTop="1" thickBot="1" x14ac:dyDescent="0.25">
      <c r="A33" s="426"/>
      <c r="B33" s="140" t="s">
        <v>33</v>
      </c>
      <c r="C33" s="331">
        <f>SUM(C21:C32)</f>
        <v>0</v>
      </c>
      <c r="D33" s="332">
        <f>SUM(D21:D32)</f>
        <v>0</v>
      </c>
      <c r="E33" s="332">
        <f>SUM(E21:E32)</f>
        <v>0</v>
      </c>
      <c r="F33" s="203" t="str">
        <f t="shared" si="0"/>
        <v>-</v>
      </c>
      <c r="G33" s="203">
        <f t="shared" si="1"/>
        <v>0</v>
      </c>
      <c r="H33" s="364">
        <v>0</v>
      </c>
      <c r="I33" s="364">
        <v>0</v>
      </c>
      <c r="J33" s="205" t="str">
        <f t="shared" si="2"/>
        <v/>
      </c>
      <c r="K33" s="336">
        <f>SUM(K21:K32)</f>
        <v>0</v>
      </c>
      <c r="L33" s="332">
        <f>SUM(L21:L32)</f>
        <v>0</v>
      </c>
      <c r="M33" s="332">
        <f>SUM(M21:M32)</f>
        <v>0</v>
      </c>
      <c r="N33" s="206" t="str">
        <f t="shared" si="3"/>
        <v>-</v>
      </c>
      <c r="O33" s="203" t="str">
        <f t="shared" si="4"/>
        <v>-</v>
      </c>
      <c r="P33" s="364">
        <v>0</v>
      </c>
      <c r="Q33" s="364">
        <v>0</v>
      </c>
      <c r="R33" s="207" t="str">
        <f t="shared" si="5"/>
        <v/>
      </c>
      <c r="S33" s="336">
        <f>SUM(S21:S32)</f>
        <v>0</v>
      </c>
      <c r="T33" s="332">
        <f>SUM(T21:T32)</f>
        <v>0</v>
      </c>
      <c r="U33" s="332">
        <f>SUM(U21:U32)</f>
        <v>0</v>
      </c>
      <c r="V33" s="206" t="str">
        <f t="shared" si="6"/>
        <v>-</v>
      </c>
      <c r="W33" s="203">
        <f t="shared" si="7"/>
        <v>7.0921985815602833</v>
      </c>
      <c r="X33" s="364">
        <v>0</v>
      </c>
      <c r="Y33" s="364">
        <v>0</v>
      </c>
      <c r="Z33" s="207" t="str">
        <f t="shared" si="8"/>
        <v/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ht="12.75" customHeight="1" thickTop="1" x14ac:dyDescent="0.2">
      <c r="A34" s="427">
        <v>2007</v>
      </c>
      <c r="B34" s="55" t="s">
        <v>21</v>
      </c>
      <c r="C34" s="276"/>
      <c r="D34" s="277"/>
      <c r="E34" s="277"/>
      <c r="F34" s="192" t="str">
        <f t="shared" si="0"/>
        <v>-</v>
      </c>
      <c r="G34" s="192">
        <f t="shared" si="1"/>
        <v>0</v>
      </c>
      <c r="H34" s="364">
        <v>0</v>
      </c>
      <c r="I34" s="364">
        <v>0</v>
      </c>
      <c r="J34" s="193" t="str">
        <f t="shared" si="2"/>
        <v/>
      </c>
      <c r="K34" s="292"/>
      <c r="L34" s="277"/>
      <c r="M34" s="277"/>
      <c r="N34" s="194" t="str">
        <f t="shared" si="3"/>
        <v>-</v>
      </c>
      <c r="O34" s="192" t="str">
        <f t="shared" si="4"/>
        <v>-</v>
      </c>
      <c r="P34" s="364">
        <v>0</v>
      </c>
      <c r="Q34" s="364">
        <v>0</v>
      </c>
      <c r="R34" s="195" t="str">
        <f t="shared" si="5"/>
        <v/>
      </c>
      <c r="S34" s="292"/>
      <c r="T34" s="277"/>
      <c r="U34" s="277"/>
      <c r="V34" s="194" t="str">
        <f t="shared" si="6"/>
        <v>-</v>
      </c>
      <c r="W34" s="192">
        <f t="shared" si="7"/>
        <v>7.0921985815602833</v>
      </c>
      <c r="X34" s="364">
        <v>0</v>
      </c>
      <c r="Y34" s="364">
        <v>0</v>
      </c>
      <c r="Z34" s="195" t="str">
        <f t="shared" si="8"/>
        <v/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x14ac:dyDescent="0.2">
      <c r="A35" s="428"/>
      <c r="B35" s="56" t="s">
        <v>22</v>
      </c>
      <c r="C35" s="278"/>
      <c r="D35" s="279"/>
      <c r="E35" s="279"/>
      <c r="F35" s="184" t="str">
        <f t="shared" si="0"/>
        <v>-</v>
      </c>
      <c r="G35" s="184">
        <f t="shared" si="1"/>
        <v>0</v>
      </c>
      <c r="H35" s="364">
        <v>0</v>
      </c>
      <c r="I35" s="364">
        <v>0</v>
      </c>
      <c r="J35" s="185" t="str">
        <f t="shared" si="2"/>
        <v/>
      </c>
      <c r="K35" s="293"/>
      <c r="L35" s="279"/>
      <c r="M35" s="279"/>
      <c r="N35" s="186" t="str">
        <f t="shared" si="3"/>
        <v>-</v>
      </c>
      <c r="O35" s="184" t="str">
        <f t="shared" si="4"/>
        <v>-</v>
      </c>
      <c r="P35" s="364">
        <v>0</v>
      </c>
      <c r="Q35" s="364">
        <v>0</v>
      </c>
      <c r="R35" s="187" t="str">
        <f t="shared" si="5"/>
        <v/>
      </c>
      <c r="S35" s="293"/>
      <c r="T35" s="279"/>
      <c r="U35" s="279"/>
      <c r="V35" s="186" t="str">
        <f t="shared" si="6"/>
        <v>-</v>
      </c>
      <c r="W35" s="184">
        <f t="shared" si="7"/>
        <v>7.0921985815602833</v>
      </c>
      <c r="X35" s="364">
        <v>0</v>
      </c>
      <c r="Y35" s="364">
        <v>0</v>
      </c>
      <c r="Z35" s="187" t="str">
        <f t="shared" si="8"/>
        <v/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2">
      <c r="A36" s="428"/>
      <c r="B36" s="56" t="s">
        <v>23</v>
      </c>
      <c r="C36" s="278"/>
      <c r="D36" s="279"/>
      <c r="E36" s="279"/>
      <c r="F36" s="184" t="str">
        <f t="shared" si="0"/>
        <v>-</v>
      </c>
      <c r="G36" s="184">
        <f t="shared" si="1"/>
        <v>0</v>
      </c>
      <c r="H36" s="364">
        <v>0</v>
      </c>
      <c r="I36" s="364">
        <v>0</v>
      </c>
      <c r="J36" s="185" t="str">
        <f t="shared" si="2"/>
        <v/>
      </c>
      <c r="K36" s="293"/>
      <c r="L36" s="279"/>
      <c r="M36" s="279"/>
      <c r="N36" s="186" t="str">
        <f t="shared" si="3"/>
        <v>-</v>
      </c>
      <c r="O36" s="184" t="str">
        <f t="shared" si="4"/>
        <v>-</v>
      </c>
      <c r="P36" s="364">
        <v>0</v>
      </c>
      <c r="Q36" s="364">
        <v>0</v>
      </c>
      <c r="R36" s="187" t="str">
        <f t="shared" si="5"/>
        <v/>
      </c>
      <c r="S36" s="293"/>
      <c r="T36" s="279"/>
      <c r="U36" s="279"/>
      <c r="V36" s="186" t="str">
        <f t="shared" si="6"/>
        <v>-</v>
      </c>
      <c r="W36" s="184">
        <f t="shared" si="7"/>
        <v>7.0921985815602833</v>
      </c>
      <c r="X36" s="364">
        <v>0</v>
      </c>
      <c r="Y36" s="364">
        <v>0</v>
      </c>
      <c r="Z36" s="187" t="str">
        <f t="shared" si="8"/>
        <v/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x14ac:dyDescent="0.2">
      <c r="A37" s="428"/>
      <c r="B37" s="56" t="s">
        <v>24</v>
      </c>
      <c r="C37" s="278"/>
      <c r="D37" s="279"/>
      <c r="E37" s="279"/>
      <c r="F37" s="184" t="str">
        <f t="shared" si="0"/>
        <v>-</v>
      </c>
      <c r="G37" s="184">
        <f t="shared" si="1"/>
        <v>0</v>
      </c>
      <c r="H37" s="364">
        <v>0</v>
      </c>
      <c r="I37" s="364">
        <v>0</v>
      </c>
      <c r="J37" s="185" t="str">
        <f t="shared" si="2"/>
        <v/>
      </c>
      <c r="K37" s="293"/>
      <c r="L37" s="279"/>
      <c r="M37" s="279"/>
      <c r="N37" s="186" t="str">
        <f t="shared" si="3"/>
        <v>-</v>
      </c>
      <c r="O37" s="184" t="str">
        <f t="shared" si="4"/>
        <v>-</v>
      </c>
      <c r="P37" s="364">
        <v>0</v>
      </c>
      <c r="Q37" s="364">
        <v>0</v>
      </c>
      <c r="R37" s="187" t="str">
        <f t="shared" si="5"/>
        <v/>
      </c>
      <c r="S37" s="293"/>
      <c r="T37" s="279"/>
      <c r="U37" s="279"/>
      <c r="V37" s="186" t="str">
        <f t="shared" si="6"/>
        <v>-</v>
      </c>
      <c r="W37" s="184">
        <f t="shared" si="7"/>
        <v>7.0921985815602833</v>
      </c>
      <c r="X37" s="364">
        <v>0</v>
      </c>
      <c r="Y37" s="364">
        <v>0</v>
      </c>
      <c r="Z37" s="187" t="str">
        <f t="shared" si="8"/>
        <v/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1:58" x14ac:dyDescent="0.2">
      <c r="A38" s="428"/>
      <c r="B38" s="56" t="s">
        <v>25</v>
      </c>
      <c r="C38" s="278"/>
      <c r="D38" s="279"/>
      <c r="E38" s="279"/>
      <c r="F38" s="184" t="str">
        <f t="shared" si="0"/>
        <v>-</v>
      </c>
      <c r="G38" s="184">
        <f t="shared" si="1"/>
        <v>0</v>
      </c>
      <c r="H38" s="364">
        <v>0</v>
      </c>
      <c r="I38" s="364">
        <v>0</v>
      </c>
      <c r="J38" s="185" t="str">
        <f t="shared" si="2"/>
        <v/>
      </c>
      <c r="K38" s="293"/>
      <c r="L38" s="279"/>
      <c r="M38" s="279"/>
      <c r="N38" s="186" t="str">
        <f t="shared" si="3"/>
        <v>-</v>
      </c>
      <c r="O38" s="184" t="str">
        <f t="shared" si="4"/>
        <v>-</v>
      </c>
      <c r="P38" s="364">
        <v>0</v>
      </c>
      <c r="Q38" s="364">
        <v>0</v>
      </c>
      <c r="R38" s="187" t="str">
        <f t="shared" si="5"/>
        <v/>
      </c>
      <c r="S38" s="293"/>
      <c r="T38" s="279"/>
      <c r="U38" s="279"/>
      <c r="V38" s="186" t="str">
        <f t="shared" si="6"/>
        <v>-</v>
      </c>
      <c r="W38" s="184">
        <f t="shared" si="7"/>
        <v>7.0921985815602833</v>
      </c>
      <c r="X38" s="364">
        <v>0</v>
      </c>
      <c r="Y38" s="364">
        <v>0</v>
      </c>
      <c r="Z38" s="187" t="str">
        <f t="shared" si="8"/>
        <v/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spans="1:58" x14ac:dyDescent="0.2">
      <c r="A39" s="428"/>
      <c r="B39" s="56" t="s">
        <v>26</v>
      </c>
      <c r="C39" s="278"/>
      <c r="D39" s="279"/>
      <c r="E39" s="279"/>
      <c r="F39" s="184" t="str">
        <f t="shared" si="0"/>
        <v>-</v>
      </c>
      <c r="G39" s="184">
        <f t="shared" si="1"/>
        <v>0</v>
      </c>
      <c r="H39" s="364">
        <v>0</v>
      </c>
      <c r="I39" s="364">
        <v>0</v>
      </c>
      <c r="J39" s="185" t="str">
        <f t="shared" si="2"/>
        <v/>
      </c>
      <c r="K39" s="293"/>
      <c r="L39" s="279"/>
      <c r="M39" s="279"/>
      <c r="N39" s="186" t="str">
        <f t="shared" si="3"/>
        <v>-</v>
      </c>
      <c r="O39" s="184" t="str">
        <f t="shared" si="4"/>
        <v>-</v>
      </c>
      <c r="P39" s="364">
        <v>0</v>
      </c>
      <c r="Q39" s="364">
        <v>0</v>
      </c>
      <c r="R39" s="187" t="str">
        <f t="shared" si="5"/>
        <v/>
      </c>
      <c r="S39" s="293"/>
      <c r="T39" s="279"/>
      <c r="U39" s="279"/>
      <c r="V39" s="186" t="str">
        <f t="shared" si="6"/>
        <v>-</v>
      </c>
      <c r="W39" s="184">
        <f t="shared" si="7"/>
        <v>7.0921985815602833</v>
      </c>
      <c r="X39" s="364">
        <v>0</v>
      </c>
      <c r="Y39" s="364">
        <v>0</v>
      </c>
      <c r="Z39" s="187" t="str">
        <f t="shared" si="8"/>
        <v/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1:58" x14ac:dyDescent="0.2">
      <c r="A40" s="428"/>
      <c r="B40" s="56" t="s">
        <v>27</v>
      </c>
      <c r="C40" s="278"/>
      <c r="D40" s="279"/>
      <c r="E40" s="279"/>
      <c r="F40" s="184" t="str">
        <f t="shared" si="0"/>
        <v>-</v>
      </c>
      <c r="G40" s="184">
        <f t="shared" si="1"/>
        <v>0</v>
      </c>
      <c r="H40" s="364">
        <v>0</v>
      </c>
      <c r="I40" s="364">
        <v>0</v>
      </c>
      <c r="J40" s="185" t="str">
        <f t="shared" si="2"/>
        <v/>
      </c>
      <c r="K40" s="293"/>
      <c r="L40" s="279"/>
      <c r="M40" s="279"/>
      <c r="N40" s="186" t="str">
        <f t="shared" si="3"/>
        <v>-</v>
      </c>
      <c r="O40" s="184" t="str">
        <f t="shared" si="4"/>
        <v>-</v>
      </c>
      <c r="P40" s="364">
        <v>0</v>
      </c>
      <c r="Q40" s="364">
        <v>0</v>
      </c>
      <c r="R40" s="187" t="str">
        <f t="shared" si="5"/>
        <v/>
      </c>
      <c r="S40" s="293"/>
      <c r="T40" s="279"/>
      <c r="U40" s="279"/>
      <c r="V40" s="186" t="str">
        <f t="shared" si="6"/>
        <v>-</v>
      </c>
      <c r="W40" s="184">
        <f t="shared" si="7"/>
        <v>7.0921985815602833</v>
      </c>
      <c r="X40" s="364">
        <v>0</v>
      </c>
      <c r="Y40" s="364">
        <v>0</v>
      </c>
      <c r="Z40" s="187" t="str">
        <f t="shared" si="8"/>
        <v/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8" x14ac:dyDescent="0.2">
      <c r="A41" s="428"/>
      <c r="B41" s="56" t="s">
        <v>28</v>
      </c>
      <c r="C41" s="278"/>
      <c r="D41" s="279"/>
      <c r="E41" s="279"/>
      <c r="F41" s="184" t="str">
        <f t="shared" si="0"/>
        <v>-</v>
      </c>
      <c r="G41" s="184">
        <f t="shared" si="1"/>
        <v>0</v>
      </c>
      <c r="H41" s="364">
        <v>0</v>
      </c>
      <c r="I41" s="364">
        <v>0</v>
      </c>
      <c r="J41" s="185" t="str">
        <f t="shared" si="2"/>
        <v/>
      </c>
      <c r="K41" s="293"/>
      <c r="L41" s="279"/>
      <c r="M41" s="279"/>
      <c r="N41" s="186" t="str">
        <f t="shared" si="3"/>
        <v>-</v>
      </c>
      <c r="O41" s="184" t="str">
        <f t="shared" si="4"/>
        <v>-</v>
      </c>
      <c r="P41" s="364">
        <v>0</v>
      </c>
      <c r="Q41" s="364">
        <v>0</v>
      </c>
      <c r="R41" s="187" t="str">
        <f t="shared" si="5"/>
        <v/>
      </c>
      <c r="S41" s="293"/>
      <c r="T41" s="279"/>
      <c r="U41" s="279"/>
      <c r="V41" s="186" t="str">
        <f t="shared" si="6"/>
        <v>-</v>
      </c>
      <c r="W41" s="184">
        <f t="shared" si="7"/>
        <v>7.0921985815602833</v>
      </c>
      <c r="X41" s="364">
        <v>0</v>
      </c>
      <c r="Y41" s="364">
        <v>0</v>
      </c>
      <c r="Z41" s="187" t="str">
        <f t="shared" si="8"/>
        <v/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spans="1:58" x14ac:dyDescent="0.2">
      <c r="A42" s="428"/>
      <c r="B42" s="56" t="s">
        <v>29</v>
      </c>
      <c r="C42" s="278"/>
      <c r="D42" s="279"/>
      <c r="E42" s="279"/>
      <c r="F42" s="184" t="str">
        <f t="shared" si="0"/>
        <v>-</v>
      </c>
      <c r="G42" s="184">
        <f t="shared" si="1"/>
        <v>0</v>
      </c>
      <c r="H42" s="364">
        <v>0</v>
      </c>
      <c r="I42" s="364">
        <v>0</v>
      </c>
      <c r="J42" s="185" t="str">
        <f t="shared" si="2"/>
        <v/>
      </c>
      <c r="K42" s="293"/>
      <c r="L42" s="279"/>
      <c r="M42" s="279"/>
      <c r="N42" s="186" t="str">
        <f t="shared" si="3"/>
        <v>-</v>
      </c>
      <c r="O42" s="184" t="str">
        <f t="shared" si="4"/>
        <v>-</v>
      </c>
      <c r="P42" s="364">
        <v>0</v>
      </c>
      <c r="Q42" s="364">
        <v>0</v>
      </c>
      <c r="R42" s="187" t="str">
        <f t="shared" si="5"/>
        <v/>
      </c>
      <c r="S42" s="293"/>
      <c r="T42" s="279"/>
      <c r="U42" s="279"/>
      <c r="V42" s="186" t="str">
        <f t="shared" si="6"/>
        <v>-</v>
      </c>
      <c r="W42" s="184">
        <f t="shared" si="7"/>
        <v>7.0921985815602833</v>
      </c>
      <c r="X42" s="364">
        <v>0</v>
      </c>
      <c r="Y42" s="364">
        <v>0</v>
      </c>
      <c r="Z42" s="187" t="str">
        <f t="shared" si="8"/>
        <v/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8" x14ac:dyDescent="0.2">
      <c r="A43" s="428"/>
      <c r="B43" s="56" t="s">
        <v>30</v>
      </c>
      <c r="C43" s="278"/>
      <c r="D43" s="279"/>
      <c r="E43" s="279"/>
      <c r="F43" s="184" t="str">
        <f t="shared" si="0"/>
        <v>-</v>
      </c>
      <c r="G43" s="184">
        <f t="shared" si="1"/>
        <v>0</v>
      </c>
      <c r="H43" s="364">
        <v>0</v>
      </c>
      <c r="I43" s="364">
        <v>0</v>
      </c>
      <c r="J43" s="185" t="str">
        <f t="shared" si="2"/>
        <v/>
      </c>
      <c r="K43" s="293"/>
      <c r="L43" s="279"/>
      <c r="M43" s="279"/>
      <c r="N43" s="186" t="str">
        <f t="shared" si="3"/>
        <v>-</v>
      </c>
      <c r="O43" s="184" t="str">
        <f t="shared" si="4"/>
        <v>-</v>
      </c>
      <c r="P43" s="364">
        <v>0</v>
      </c>
      <c r="Q43" s="364">
        <v>0</v>
      </c>
      <c r="R43" s="187" t="str">
        <f t="shared" si="5"/>
        <v/>
      </c>
      <c r="S43" s="293"/>
      <c r="T43" s="279"/>
      <c r="U43" s="279"/>
      <c r="V43" s="186" t="str">
        <f t="shared" si="6"/>
        <v>-</v>
      </c>
      <c r="W43" s="184">
        <f t="shared" si="7"/>
        <v>7.0921985815602833</v>
      </c>
      <c r="X43" s="364">
        <v>0</v>
      </c>
      <c r="Y43" s="364">
        <v>0</v>
      </c>
      <c r="Z43" s="187" t="str">
        <f t="shared" si="8"/>
        <v/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1:58" x14ac:dyDescent="0.2">
      <c r="A44" s="428"/>
      <c r="B44" s="56" t="s">
        <v>31</v>
      </c>
      <c r="C44" s="278"/>
      <c r="D44" s="279"/>
      <c r="E44" s="279"/>
      <c r="F44" s="184" t="str">
        <f t="shared" si="0"/>
        <v>-</v>
      </c>
      <c r="G44" s="184">
        <f t="shared" si="1"/>
        <v>0</v>
      </c>
      <c r="H44" s="364">
        <v>0</v>
      </c>
      <c r="I44" s="364">
        <v>0</v>
      </c>
      <c r="J44" s="185" t="str">
        <f t="shared" si="2"/>
        <v/>
      </c>
      <c r="K44" s="293"/>
      <c r="L44" s="279"/>
      <c r="M44" s="279"/>
      <c r="N44" s="186" t="str">
        <f t="shared" si="3"/>
        <v>-</v>
      </c>
      <c r="O44" s="184" t="str">
        <f t="shared" si="4"/>
        <v>-</v>
      </c>
      <c r="P44" s="364">
        <v>0</v>
      </c>
      <c r="Q44" s="364">
        <v>0</v>
      </c>
      <c r="R44" s="187" t="str">
        <f t="shared" si="5"/>
        <v/>
      </c>
      <c r="S44" s="293"/>
      <c r="T44" s="279"/>
      <c r="U44" s="279"/>
      <c r="V44" s="186" t="str">
        <f t="shared" si="6"/>
        <v>-</v>
      </c>
      <c r="W44" s="184">
        <f t="shared" si="7"/>
        <v>7.0921985815602833</v>
      </c>
      <c r="X44" s="364">
        <v>0</v>
      </c>
      <c r="Y44" s="364">
        <v>0</v>
      </c>
      <c r="Z44" s="187" t="str">
        <f t="shared" si="8"/>
        <v/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8" ht="13.5" thickBot="1" x14ac:dyDescent="0.25">
      <c r="A45" s="429"/>
      <c r="B45" s="57" t="s">
        <v>32</v>
      </c>
      <c r="C45" s="280"/>
      <c r="D45" s="281"/>
      <c r="E45" s="281"/>
      <c r="F45" s="196" t="str">
        <f t="shared" si="0"/>
        <v>-</v>
      </c>
      <c r="G45" s="196">
        <f t="shared" si="1"/>
        <v>0</v>
      </c>
      <c r="H45" s="364">
        <v>0</v>
      </c>
      <c r="I45" s="364">
        <v>0</v>
      </c>
      <c r="J45" s="197" t="str">
        <f>IF(C45=0,"",(((G45*0.001)+2.58*(SQRT(G45*0.001/C45))))*1000)</f>
        <v/>
      </c>
      <c r="K45" s="294"/>
      <c r="L45" s="281"/>
      <c r="M45" s="281"/>
      <c r="N45" s="198" t="str">
        <f t="shared" si="3"/>
        <v>-</v>
      </c>
      <c r="O45" s="196" t="str">
        <f t="shared" si="4"/>
        <v>-</v>
      </c>
      <c r="P45" s="364">
        <v>0</v>
      </c>
      <c r="Q45" s="364">
        <v>0</v>
      </c>
      <c r="R45" s="199" t="str">
        <f t="shared" si="5"/>
        <v/>
      </c>
      <c r="S45" s="294"/>
      <c r="T45" s="281"/>
      <c r="U45" s="281"/>
      <c r="V45" s="198" t="str">
        <f t="shared" si="6"/>
        <v>-</v>
      </c>
      <c r="W45" s="196">
        <f t="shared" si="7"/>
        <v>7.0921985815602833</v>
      </c>
      <c r="X45" s="364">
        <v>0</v>
      </c>
      <c r="Y45" s="364">
        <v>0</v>
      </c>
      <c r="Z45" s="199" t="str">
        <f t="shared" si="8"/>
        <v/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spans="1:58" ht="14.25" thickTop="1" thickBot="1" x14ac:dyDescent="0.25">
      <c r="A46" s="16"/>
      <c r="B46" s="68" t="s">
        <v>33</v>
      </c>
      <c r="C46" s="333">
        <f>SUM(C34:C45)</f>
        <v>0</v>
      </c>
      <c r="D46" s="334">
        <f>SUM(D34:D45)</f>
        <v>0</v>
      </c>
      <c r="E46" s="334">
        <f>SUM(E34:E45)</f>
        <v>0</v>
      </c>
      <c r="F46" s="208" t="str">
        <f t="shared" si="0"/>
        <v>-</v>
      </c>
      <c r="G46" s="208">
        <f t="shared" si="1"/>
        <v>0</v>
      </c>
      <c r="H46" s="364">
        <v>0</v>
      </c>
      <c r="I46" s="364">
        <v>0</v>
      </c>
      <c r="J46" s="209" t="str">
        <f>IF(C46=0,"",(((G46*0.001)+2.58*(SQRT(G46*0.001/C46))))*1000)</f>
        <v/>
      </c>
      <c r="K46" s="337">
        <f>SUM(K34:K45)</f>
        <v>0</v>
      </c>
      <c r="L46" s="334">
        <f>SUM(L34:L45)</f>
        <v>0</v>
      </c>
      <c r="M46" s="334">
        <f>SUM(M34:M45)</f>
        <v>0</v>
      </c>
      <c r="N46" s="210" t="str">
        <f t="shared" si="3"/>
        <v>-</v>
      </c>
      <c r="O46" s="208" t="str">
        <f t="shared" si="4"/>
        <v>-</v>
      </c>
      <c r="P46" s="364">
        <v>0</v>
      </c>
      <c r="Q46" s="364">
        <v>0</v>
      </c>
      <c r="R46" s="211" t="str">
        <f t="shared" si="5"/>
        <v/>
      </c>
      <c r="S46" s="337">
        <f>SUM(S34:S45)</f>
        <v>0</v>
      </c>
      <c r="T46" s="334">
        <f>SUM(T34:T45)</f>
        <v>0</v>
      </c>
      <c r="U46" s="334">
        <f>SUM(U34:U45)</f>
        <v>0</v>
      </c>
      <c r="V46" s="210" t="str">
        <f t="shared" si="6"/>
        <v>-</v>
      </c>
      <c r="W46" s="208">
        <f t="shared" si="7"/>
        <v>7.0921985815602833</v>
      </c>
      <c r="X46" s="364">
        <v>0</v>
      </c>
      <c r="Y46" s="364">
        <v>0</v>
      </c>
      <c r="Z46" s="211" t="str">
        <f t="shared" si="8"/>
        <v/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spans="1:58" ht="12.75" customHeight="1" thickTop="1" x14ac:dyDescent="0.2">
      <c r="A47" s="427">
        <v>2008</v>
      </c>
      <c r="B47" s="75" t="s">
        <v>21</v>
      </c>
      <c r="C47" s="284"/>
      <c r="D47" s="285"/>
      <c r="E47" s="285"/>
      <c r="F47" s="180" t="str">
        <f t="shared" si="0"/>
        <v>-</v>
      </c>
      <c r="G47" s="180">
        <f t="shared" si="1"/>
        <v>0</v>
      </c>
      <c r="H47" s="364">
        <v>0</v>
      </c>
      <c r="I47" s="364">
        <v>0</v>
      </c>
      <c r="J47" s="181" t="str">
        <f t="shared" ref="J47:J57" si="9">IF(C47=0,"",(((G47*0.001)+2.58*(SQRT(G47*0.001/C47))))*1000)</f>
        <v/>
      </c>
      <c r="K47" s="296"/>
      <c r="L47" s="285"/>
      <c r="M47" s="285"/>
      <c r="N47" s="182" t="str">
        <f t="shared" si="3"/>
        <v>-</v>
      </c>
      <c r="O47" s="180" t="str">
        <f t="shared" si="4"/>
        <v>-</v>
      </c>
      <c r="P47" s="364">
        <v>0</v>
      </c>
      <c r="Q47" s="364">
        <v>0</v>
      </c>
      <c r="R47" s="183" t="str">
        <f t="shared" si="5"/>
        <v/>
      </c>
      <c r="S47" s="296"/>
      <c r="T47" s="285"/>
      <c r="U47" s="285"/>
      <c r="V47" s="182" t="str">
        <f t="shared" si="6"/>
        <v>-</v>
      </c>
      <c r="W47" s="180">
        <f t="shared" si="7"/>
        <v>7.0921985815602833</v>
      </c>
      <c r="X47" s="364">
        <v>0</v>
      </c>
      <c r="Y47" s="364">
        <v>0</v>
      </c>
      <c r="Z47" s="183" t="str">
        <f t="shared" si="8"/>
        <v/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 spans="1:58" x14ac:dyDescent="0.2">
      <c r="A48" s="428"/>
      <c r="B48" s="56" t="s">
        <v>22</v>
      </c>
      <c r="C48" s="278"/>
      <c r="D48" s="279"/>
      <c r="E48" s="279"/>
      <c r="F48" s="184" t="str">
        <f t="shared" si="0"/>
        <v>-</v>
      </c>
      <c r="G48" s="184">
        <f t="shared" si="1"/>
        <v>0</v>
      </c>
      <c r="H48" s="364">
        <v>0</v>
      </c>
      <c r="I48" s="364">
        <v>0</v>
      </c>
      <c r="J48" s="185" t="str">
        <f t="shared" si="9"/>
        <v/>
      </c>
      <c r="K48" s="293"/>
      <c r="L48" s="279"/>
      <c r="M48" s="279"/>
      <c r="N48" s="186" t="str">
        <f t="shared" si="3"/>
        <v>-</v>
      </c>
      <c r="O48" s="184" t="str">
        <f t="shared" si="4"/>
        <v>-</v>
      </c>
      <c r="P48" s="364">
        <v>0</v>
      </c>
      <c r="Q48" s="364">
        <v>0</v>
      </c>
      <c r="R48" s="187" t="str">
        <f t="shared" si="5"/>
        <v/>
      </c>
      <c r="S48" s="293"/>
      <c r="T48" s="279"/>
      <c r="U48" s="279"/>
      <c r="V48" s="186" t="str">
        <f t="shared" si="6"/>
        <v>-</v>
      </c>
      <c r="W48" s="184">
        <f t="shared" si="7"/>
        <v>7.0921985815602833</v>
      </c>
      <c r="X48" s="364">
        <v>0</v>
      </c>
      <c r="Y48" s="364">
        <v>0</v>
      </c>
      <c r="Z48" s="187" t="str">
        <f t="shared" si="8"/>
        <v/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spans="1:58" x14ac:dyDescent="0.2">
      <c r="A49" s="428"/>
      <c r="B49" s="56" t="s">
        <v>23</v>
      </c>
      <c r="C49" s="278"/>
      <c r="D49" s="279"/>
      <c r="E49" s="279"/>
      <c r="F49" s="184" t="str">
        <f t="shared" si="0"/>
        <v>-</v>
      </c>
      <c r="G49" s="184">
        <f t="shared" si="1"/>
        <v>0</v>
      </c>
      <c r="H49" s="364">
        <v>0</v>
      </c>
      <c r="I49" s="364">
        <v>0</v>
      </c>
      <c r="J49" s="185" t="str">
        <f t="shared" si="9"/>
        <v/>
      </c>
      <c r="K49" s="293"/>
      <c r="L49" s="279"/>
      <c r="M49" s="279"/>
      <c r="N49" s="186" t="str">
        <f t="shared" si="3"/>
        <v>-</v>
      </c>
      <c r="O49" s="184" t="str">
        <f t="shared" si="4"/>
        <v>-</v>
      </c>
      <c r="P49" s="364">
        <v>0</v>
      </c>
      <c r="Q49" s="364">
        <v>0</v>
      </c>
      <c r="R49" s="187" t="str">
        <f t="shared" si="5"/>
        <v/>
      </c>
      <c r="S49" s="293"/>
      <c r="T49" s="279"/>
      <c r="U49" s="279"/>
      <c r="V49" s="186" t="str">
        <f t="shared" si="6"/>
        <v>-</v>
      </c>
      <c r="W49" s="184">
        <f t="shared" si="7"/>
        <v>7.0921985815602833</v>
      </c>
      <c r="X49" s="364">
        <v>0</v>
      </c>
      <c r="Y49" s="364">
        <v>0</v>
      </c>
      <c r="Z49" s="187" t="str">
        <f t="shared" si="8"/>
        <v/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spans="1:58" x14ac:dyDescent="0.2">
      <c r="A50" s="428"/>
      <c r="B50" s="56" t="s">
        <v>24</v>
      </c>
      <c r="C50" s="278"/>
      <c r="D50" s="279"/>
      <c r="E50" s="279"/>
      <c r="F50" s="184" t="str">
        <f t="shared" si="0"/>
        <v>-</v>
      </c>
      <c r="G50" s="184">
        <f t="shared" si="1"/>
        <v>0</v>
      </c>
      <c r="H50" s="364">
        <v>0</v>
      </c>
      <c r="I50" s="364">
        <v>0</v>
      </c>
      <c r="J50" s="185" t="str">
        <f t="shared" si="9"/>
        <v/>
      </c>
      <c r="K50" s="293"/>
      <c r="L50" s="279"/>
      <c r="M50" s="279"/>
      <c r="N50" s="186" t="str">
        <f t="shared" si="3"/>
        <v>-</v>
      </c>
      <c r="O50" s="184" t="str">
        <f t="shared" si="4"/>
        <v>-</v>
      </c>
      <c r="P50" s="364">
        <v>0</v>
      </c>
      <c r="Q50" s="364">
        <v>0</v>
      </c>
      <c r="R50" s="187" t="str">
        <f t="shared" si="5"/>
        <v/>
      </c>
      <c r="S50" s="293"/>
      <c r="T50" s="279"/>
      <c r="U50" s="279"/>
      <c r="V50" s="186" t="str">
        <f t="shared" si="6"/>
        <v>-</v>
      </c>
      <c r="W50" s="184">
        <f t="shared" si="7"/>
        <v>7.0921985815602833</v>
      </c>
      <c r="X50" s="364">
        <v>0</v>
      </c>
      <c r="Y50" s="364">
        <v>0</v>
      </c>
      <c r="Z50" s="187" t="str">
        <f t="shared" si="8"/>
        <v/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 spans="1:58" x14ac:dyDescent="0.2">
      <c r="A51" s="428"/>
      <c r="B51" s="56" t="s">
        <v>25</v>
      </c>
      <c r="C51" s="278"/>
      <c r="D51" s="279"/>
      <c r="E51" s="279"/>
      <c r="F51" s="184" t="str">
        <f t="shared" si="0"/>
        <v>-</v>
      </c>
      <c r="G51" s="184">
        <f t="shared" si="1"/>
        <v>0</v>
      </c>
      <c r="H51" s="364">
        <v>0</v>
      </c>
      <c r="I51" s="364">
        <v>0</v>
      </c>
      <c r="J51" s="185" t="str">
        <f t="shared" si="9"/>
        <v/>
      </c>
      <c r="K51" s="293"/>
      <c r="L51" s="279"/>
      <c r="M51" s="279"/>
      <c r="N51" s="186" t="str">
        <f t="shared" si="3"/>
        <v>-</v>
      </c>
      <c r="O51" s="184" t="str">
        <f t="shared" si="4"/>
        <v>-</v>
      </c>
      <c r="P51" s="364">
        <v>0</v>
      </c>
      <c r="Q51" s="364">
        <v>0</v>
      </c>
      <c r="R51" s="187" t="str">
        <f t="shared" si="5"/>
        <v/>
      </c>
      <c r="S51" s="293"/>
      <c r="T51" s="279"/>
      <c r="U51" s="279"/>
      <c r="V51" s="186" t="str">
        <f t="shared" si="6"/>
        <v>-</v>
      </c>
      <c r="W51" s="184">
        <f t="shared" si="7"/>
        <v>7.0921985815602833</v>
      </c>
      <c r="X51" s="364">
        <v>0</v>
      </c>
      <c r="Y51" s="364">
        <v>0</v>
      </c>
      <c r="Z51" s="187" t="str">
        <f t="shared" si="8"/>
        <v/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 spans="1:58" x14ac:dyDescent="0.2">
      <c r="A52" s="428"/>
      <c r="B52" s="56" t="s">
        <v>26</v>
      </c>
      <c r="C52" s="278"/>
      <c r="D52" s="279"/>
      <c r="E52" s="279"/>
      <c r="F52" s="184" t="str">
        <f t="shared" si="0"/>
        <v>-</v>
      </c>
      <c r="G52" s="184">
        <f t="shared" si="1"/>
        <v>0</v>
      </c>
      <c r="H52" s="364">
        <v>0</v>
      </c>
      <c r="I52" s="364">
        <v>0</v>
      </c>
      <c r="J52" s="185" t="str">
        <f t="shared" si="9"/>
        <v/>
      </c>
      <c r="K52" s="293"/>
      <c r="L52" s="279"/>
      <c r="M52" s="279"/>
      <c r="N52" s="186" t="str">
        <f t="shared" si="3"/>
        <v>-</v>
      </c>
      <c r="O52" s="184" t="str">
        <f t="shared" si="4"/>
        <v>-</v>
      </c>
      <c r="P52" s="364">
        <v>0</v>
      </c>
      <c r="Q52" s="364">
        <v>0</v>
      </c>
      <c r="R52" s="187" t="str">
        <f t="shared" si="5"/>
        <v/>
      </c>
      <c r="S52" s="293"/>
      <c r="T52" s="279"/>
      <c r="U52" s="279"/>
      <c r="V52" s="186" t="str">
        <f t="shared" si="6"/>
        <v>-</v>
      </c>
      <c r="W52" s="184">
        <f t="shared" si="7"/>
        <v>7.0921985815602833</v>
      </c>
      <c r="X52" s="364">
        <v>0</v>
      </c>
      <c r="Y52" s="364">
        <v>0</v>
      </c>
      <c r="Z52" s="187" t="str">
        <f t="shared" si="8"/>
        <v/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 spans="1:58" x14ac:dyDescent="0.2">
      <c r="A53" s="428"/>
      <c r="B53" s="56" t="s">
        <v>27</v>
      </c>
      <c r="C53" s="278"/>
      <c r="D53" s="279"/>
      <c r="E53" s="279"/>
      <c r="F53" s="184" t="str">
        <f t="shared" si="0"/>
        <v>-</v>
      </c>
      <c r="G53" s="184">
        <f t="shared" si="1"/>
        <v>0</v>
      </c>
      <c r="H53" s="364">
        <v>0</v>
      </c>
      <c r="I53" s="364">
        <v>0</v>
      </c>
      <c r="J53" s="185" t="str">
        <f t="shared" si="9"/>
        <v/>
      </c>
      <c r="K53" s="293"/>
      <c r="L53" s="279"/>
      <c r="M53" s="279"/>
      <c r="N53" s="186" t="str">
        <f t="shared" si="3"/>
        <v>-</v>
      </c>
      <c r="O53" s="184" t="str">
        <f t="shared" si="4"/>
        <v>-</v>
      </c>
      <c r="P53" s="364">
        <v>0</v>
      </c>
      <c r="Q53" s="364">
        <v>0</v>
      </c>
      <c r="R53" s="187" t="str">
        <f t="shared" si="5"/>
        <v/>
      </c>
      <c r="S53" s="293"/>
      <c r="T53" s="279"/>
      <c r="U53" s="279"/>
      <c r="V53" s="186" t="str">
        <f t="shared" si="6"/>
        <v>-</v>
      </c>
      <c r="W53" s="184">
        <f t="shared" si="7"/>
        <v>7.0921985815602833</v>
      </c>
      <c r="X53" s="364">
        <v>0</v>
      </c>
      <c r="Y53" s="364">
        <v>0</v>
      </c>
      <c r="Z53" s="187" t="str">
        <f t="shared" si="8"/>
        <v/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spans="1:58" x14ac:dyDescent="0.2">
      <c r="A54" s="428"/>
      <c r="B54" s="56" t="s">
        <v>28</v>
      </c>
      <c r="C54" s="278"/>
      <c r="D54" s="279"/>
      <c r="E54" s="279"/>
      <c r="F54" s="184" t="str">
        <f t="shared" si="0"/>
        <v>-</v>
      </c>
      <c r="G54" s="184">
        <f t="shared" si="1"/>
        <v>0</v>
      </c>
      <c r="H54" s="364">
        <v>0</v>
      </c>
      <c r="I54" s="364">
        <v>0</v>
      </c>
      <c r="J54" s="185" t="str">
        <f t="shared" si="9"/>
        <v/>
      </c>
      <c r="K54" s="293"/>
      <c r="L54" s="279"/>
      <c r="M54" s="279"/>
      <c r="N54" s="186" t="str">
        <f t="shared" si="3"/>
        <v>-</v>
      </c>
      <c r="O54" s="184" t="str">
        <f t="shared" si="4"/>
        <v>-</v>
      </c>
      <c r="P54" s="364">
        <v>0</v>
      </c>
      <c r="Q54" s="364">
        <v>0</v>
      </c>
      <c r="R54" s="187" t="str">
        <f t="shared" si="5"/>
        <v/>
      </c>
      <c r="S54" s="293"/>
      <c r="T54" s="279"/>
      <c r="U54" s="279"/>
      <c r="V54" s="186" t="str">
        <f t="shared" si="6"/>
        <v>-</v>
      </c>
      <c r="W54" s="184">
        <f t="shared" si="7"/>
        <v>7.0921985815602833</v>
      </c>
      <c r="X54" s="364">
        <v>0</v>
      </c>
      <c r="Y54" s="364">
        <v>0</v>
      </c>
      <c r="Z54" s="187" t="str">
        <f t="shared" si="8"/>
        <v/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 spans="1:58" x14ac:dyDescent="0.2">
      <c r="A55" s="428"/>
      <c r="B55" s="56" t="s">
        <v>29</v>
      </c>
      <c r="C55" s="278"/>
      <c r="D55" s="279"/>
      <c r="E55" s="279"/>
      <c r="F55" s="184" t="str">
        <f t="shared" si="0"/>
        <v>-</v>
      </c>
      <c r="G55" s="184">
        <f t="shared" si="1"/>
        <v>0</v>
      </c>
      <c r="H55" s="364">
        <v>0</v>
      </c>
      <c r="I55" s="364">
        <v>0</v>
      </c>
      <c r="J55" s="185" t="str">
        <f t="shared" si="9"/>
        <v/>
      </c>
      <c r="K55" s="293"/>
      <c r="L55" s="279"/>
      <c r="M55" s="279"/>
      <c r="N55" s="186" t="str">
        <f t="shared" si="3"/>
        <v>-</v>
      </c>
      <c r="O55" s="184" t="str">
        <f t="shared" si="4"/>
        <v>-</v>
      </c>
      <c r="P55" s="364">
        <v>0</v>
      </c>
      <c r="Q55" s="364">
        <v>0</v>
      </c>
      <c r="R55" s="187" t="str">
        <f t="shared" si="5"/>
        <v/>
      </c>
      <c r="S55" s="293"/>
      <c r="T55" s="279"/>
      <c r="U55" s="279"/>
      <c r="V55" s="186" t="str">
        <f t="shared" si="6"/>
        <v>-</v>
      </c>
      <c r="W55" s="184">
        <f t="shared" si="7"/>
        <v>7.0921985815602833</v>
      </c>
      <c r="X55" s="364">
        <v>0</v>
      </c>
      <c r="Y55" s="364">
        <v>0</v>
      </c>
      <c r="Z55" s="187" t="str">
        <f t="shared" si="8"/>
        <v/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 spans="1:58" x14ac:dyDescent="0.2">
      <c r="A56" s="428"/>
      <c r="B56" s="56" t="s">
        <v>30</v>
      </c>
      <c r="C56" s="278"/>
      <c r="D56" s="279"/>
      <c r="E56" s="279"/>
      <c r="F56" s="184" t="str">
        <f t="shared" si="0"/>
        <v>-</v>
      </c>
      <c r="G56" s="184">
        <f t="shared" si="1"/>
        <v>0</v>
      </c>
      <c r="H56" s="364">
        <v>0</v>
      </c>
      <c r="I56" s="364">
        <v>0</v>
      </c>
      <c r="J56" s="185" t="str">
        <f t="shared" si="9"/>
        <v/>
      </c>
      <c r="K56" s="293"/>
      <c r="L56" s="279"/>
      <c r="M56" s="279"/>
      <c r="N56" s="186" t="str">
        <f t="shared" si="3"/>
        <v>-</v>
      </c>
      <c r="O56" s="184" t="str">
        <f t="shared" si="4"/>
        <v>-</v>
      </c>
      <c r="P56" s="364">
        <v>0</v>
      </c>
      <c r="Q56" s="364">
        <v>0</v>
      </c>
      <c r="R56" s="187" t="str">
        <f t="shared" si="5"/>
        <v/>
      </c>
      <c r="S56" s="293"/>
      <c r="T56" s="279"/>
      <c r="U56" s="279"/>
      <c r="V56" s="186" t="str">
        <f t="shared" si="6"/>
        <v>-</v>
      </c>
      <c r="W56" s="184">
        <f t="shared" si="7"/>
        <v>7.0921985815602833</v>
      </c>
      <c r="X56" s="364">
        <v>0</v>
      </c>
      <c r="Y56" s="364">
        <v>0</v>
      </c>
      <c r="Z56" s="187" t="str">
        <f t="shared" si="8"/>
        <v/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 spans="1:58" x14ac:dyDescent="0.2">
      <c r="A57" s="428"/>
      <c r="B57" s="56" t="s">
        <v>31</v>
      </c>
      <c r="C57" s="278"/>
      <c r="D57" s="279"/>
      <c r="E57" s="279"/>
      <c r="F57" s="184" t="str">
        <f t="shared" si="0"/>
        <v>-</v>
      </c>
      <c r="G57" s="184">
        <f t="shared" si="1"/>
        <v>0</v>
      </c>
      <c r="H57" s="364">
        <v>0</v>
      </c>
      <c r="I57" s="364">
        <v>0</v>
      </c>
      <c r="J57" s="185" t="str">
        <f t="shared" si="9"/>
        <v/>
      </c>
      <c r="K57" s="293"/>
      <c r="L57" s="279"/>
      <c r="M57" s="279"/>
      <c r="N57" s="186" t="str">
        <f t="shared" si="3"/>
        <v>-</v>
      </c>
      <c r="O57" s="184" t="str">
        <f t="shared" si="4"/>
        <v>-</v>
      </c>
      <c r="P57" s="364">
        <v>0</v>
      </c>
      <c r="Q57" s="364">
        <v>0</v>
      </c>
      <c r="R57" s="187" t="str">
        <f t="shared" si="5"/>
        <v/>
      </c>
      <c r="S57" s="293"/>
      <c r="T57" s="279"/>
      <c r="U57" s="279"/>
      <c r="V57" s="186" t="str">
        <f t="shared" si="6"/>
        <v>-</v>
      </c>
      <c r="W57" s="184">
        <f t="shared" si="7"/>
        <v>7.0921985815602833</v>
      </c>
      <c r="X57" s="364">
        <v>0</v>
      </c>
      <c r="Y57" s="364">
        <v>0</v>
      </c>
      <c r="Z57" s="187" t="str">
        <f t="shared" si="8"/>
        <v/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spans="1:58" ht="13.5" thickBot="1" x14ac:dyDescent="0.25">
      <c r="A58" s="429"/>
      <c r="B58" s="57" t="s">
        <v>32</v>
      </c>
      <c r="C58" s="280"/>
      <c r="D58" s="281"/>
      <c r="E58" s="281"/>
      <c r="F58" s="196" t="str">
        <f t="shared" si="0"/>
        <v>-</v>
      </c>
      <c r="G58" s="196">
        <f t="shared" si="1"/>
        <v>0</v>
      </c>
      <c r="H58" s="364">
        <v>0</v>
      </c>
      <c r="I58" s="364">
        <v>0</v>
      </c>
      <c r="J58" s="197" t="str">
        <f>IF(C58=0,"",(((G58*0.001)+2.58*(SQRT(G58*0.001/C58))))*1000)</f>
        <v/>
      </c>
      <c r="K58" s="294"/>
      <c r="L58" s="281"/>
      <c r="M58" s="281"/>
      <c r="N58" s="198" t="str">
        <f t="shared" si="3"/>
        <v>-</v>
      </c>
      <c r="O58" s="196" t="str">
        <f t="shared" si="4"/>
        <v>-</v>
      </c>
      <c r="P58" s="364">
        <v>0</v>
      </c>
      <c r="Q58" s="364">
        <v>0</v>
      </c>
      <c r="R58" s="199" t="str">
        <f t="shared" si="5"/>
        <v/>
      </c>
      <c r="S58" s="294"/>
      <c r="T58" s="281"/>
      <c r="U58" s="281"/>
      <c r="V58" s="198" t="str">
        <f t="shared" si="6"/>
        <v>-</v>
      </c>
      <c r="W58" s="196">
        <f t="shared" si="7"/>
        <v>7.0921985815602833</v>
      </c>
      <c r="X58" s="364">
        <v>0</v>
      </c>
      <c r="Y58" s="364">
        <v>0</v>
      </c>
      <c r="Z58" s="199" t="str">
        <f t="shared" si="8"/>
        <v/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spans="1:58" ht="14.25" thickTop="1" thickBot="1" x14ac:dyDescent="0.25">
      <c r="A59" s="16"/>
      <c r="B59" s="68" t="s">
        <v>33</v>
      </c>
      <c r="C59" s="333">
        <f>SUM(C47:C58)</f>
        <v>0</v>
      </c>
      <c r="D59" s="334">
        <f>SUM(D47:D58)</f>
        <v>0</v>
      </c>
      <c r="E59" s="334">
        <f>SUM(E47:E58)</f>
        <v>0</v>
      </c>
      <c r="F59" s="208" t="str">
        <f t="shared" si="0"/>
        <v>-</v>
      </c>
      <c r="G59" s="208">
        <f t="shared" si="1"/>
        <v>0</v>
      </c>
      <c r="H59" s="364">
        <v>0</v>
      </c>
      <c r="I59" s="364">
        <v>0</v>
      </c>
      <c r="J59" s="209" t="str">
        <f>IF(C59=0,"",(((G59*0.001)+2.58*(SQRT(G59*0.001/C59))))*1000)</f>
        <v/>
      </c>
      <c r="K59" s="337">
        <f>SUM(K47:K58)</f>
        <v>0</v>
      </c>
      <c r="L59" s="334">
        <f>SUM(L47:L58)</f>
        <v>0</v>
      </c>
      <c r="M59" s="334">
        <f>SUM(M47:M58)</f>
        <v>0</v>
      </c>
      <c r="N59" s="210" t="str">
        <f t="shared" si="3"/>
        <v>-</v>
      </c>
      <c r="O59" s="208" t="str">
        <f t="shared" si="4"/>
        <v>-</v>
      </c>
      <c r="P59" s="364">
        <v>0</v>
      </c>
      <c r="Q59" s="364">
        <v>0</v>
      </c>
      <c r="R59" s="211" t="str">
        <f t="shared" si="5"/>
        <v/>
      </c>
      <c r="S59" s="337">
        <f>SUM(S47:S58)</f>
        <v>0</v>
      </c>
      <c r="T59" s="334">
        <f>SUM(T47:T58)</f>
        <v>0</v>
      </c>
      <c r="U59" s="334">
        <f>SUM(U47:U58)</f>
        <v>0</v>
      </c>
      <c r="V59" s="210" t="str">
        <f t="shared" si="6"/>
        <v>-</v>
      </c>
      <c r="W59" s="208">
        <f t="shared" si="7"/>
        <v>7.0921985815602833</v>
      </c>
      <c r="X59" s="364">
        <v>0</v>
      </c>
      <c r="Y59" s="364">
        <v>0</v>
      </c>
      <c r="Z59" s="211" t="str">
        <f>IF(S59=0,"",(((W59*0.001)+2.58*(SQRT(W59*0.001/S59))))*1000)</f>
        <v/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1:58" ht="12.75" customHeight="1" thickTop="1" x14ac:dyDescent="0.2">
      <c r="A60" s="427">
        <v>2009</v>
      </c>
      <c r="B60" s="75" t="s">
        <v>21</v>
      </c>
      <c r="C60" s="284"/>
      <c r="D60" s="285"/>
      <c r="E60" s="285"/>
      <c r="F60" s="180" t="str">
        <f t="shared" si="0"/>
        <v>-</v>
      </c>
      <c r="G60" s="180">
        <f t="shared" si="1"/>
        <v>0</v>
      </c>
      <c r="H60" s="364">
        <v>0</v>
      </c>
      <c r="I60" s="364">
        <v>0</v>
      </c>
      <c r="J60" s="181" t="str">
        <f>IF(C60=0,"",(((G60*0.001)+2.58*(SQRT(G60*0.001/C60))))*1000)</f>
        <v/>
      </c>
      <c r="K60" s="296"/>
      <c r="L60" s="285"/>
      <c r="M60" s="285"/>
      <c r="N60" s="182" t="str">
        <f t="shared" si="3"/>
        <v>-</v>
      </c>
      <c r="O60" s="180" t="str">
        <f t="shared" si="4"/>
        <v>-</v>
      </c>
      <c r="P60" s="364">
        <v>0</v>
      </c>
      <c r="Q60" s="364">
        <v>0</v>
      </c>
      <c r="R60" s="183" t="str">
        <f>IF(K60=0,"",(((O60*0.001)+2.58*(SQRT(O60*0.001/K60))))*1000)</f>
        <v/>
      </c>
      <c r="S60" s="296"/>
      <c r="T60" s="285"/>
      <c r="U60" s="285"/>
      <c r="V60" s="182" t="str">
        <f t="shared" si="6"/>
        <v>-</v>
      </c>
      <c r="W60" s="180">
        <f t="shared" si="7"/>
        <v>7.0921985815602833</v>
      </c>
      <c r="X60" s="364">
        <v>0</v>
      </c>
      <c r="Y60" s="364">
        <v>0</v>
      </c>
      <c r="Z60" s="183" t="str">
        <f>IF(S60=0,"",(((W60*0.001)+2.58*(SQRT(W60*0.001/S60))))*1000)</f>
        <v/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 spans="1:58" x14ac:dyDescent="0.2">
      <c r="A61" s="428"/>
      <c r="B61" s="56" t="s">
        <v>22</v>
      </c>
      <c r="C61" s="278"/>
      <c r="D61" s="279"/>
      <c r="E61" s="279"/>
      <c r="F61" s="184" t="str">
        <f t="shared" si="0"/>
        <v>-</v>
      </c>
      <c r="G61" s="184">
        <f t="shared" si="1"/>
        <v>0</v>
      </c>
      <c r="H61" s="364">
        <v>0</v>
      </c>
      <c r="I61" s="364">
        <v>0</v>
      </c>
      <c r="J61" s="185" t="str">
        <f t="shared" ref="J61:J70" si="10">IF(C61=0,"",(((G61*0.001)+2.58*(SQRT(G61*0.001/C61))))*1000)</f>
        <v/>
      </c>
      <c r="K61" s="293"/>
      <c r="L61" s="279"/>
      <c r="M61" s="279"/>
      <c r="N61" s="186" t="str">
        <f t="shared" si="3"/>
        <v>-</v>
      </c>
      <c r="O61" s="184" t="str">
        <f t="shared" si="4"/>
        <v>-</v>
      </c>
      <c r="P61" s="364">
        <v>0</v>
      </c>
      <c r="Q61" s="364">
        <v>0</v>
      </c>
      <c r="R61" s="187" t="str">
        <f t="shared" ref="R61:R72" si="11">IF(K61=0,"",(((O61*0.001)+2.58*(SQRT(O61*0.001/K61))))*1000)</f>
        <v/>
      </c>
      <c r="S61" s="293"/>
      <c r="T61" s="279"/>
      <c r="U61" s="279"/>
      <c r="V61" s="186" t="str">
        <f t="shared" si="6"/>
        <v>-</v>
      </c>
      <c r="W61" s="184">
        <f t="shared" si="7"/>
        <v>7.0921985815602833</v>
      </c>
      <c r="X61" s="364">
        <v>0</v>
      </c>
      <c r="Y61" s="364">
        <v>0</v>
      </c>
      <c r="Z61" s="187" t="str">
        <f t="shared" ref="Z61:Z71" si="12">IF(S61=0,"",(((W61*0.001)+2.58*(SQRT(W61*0.001/S61))))*1000)</f>
        <v/>
      </c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 spans="1:58" x14ac:dyDescent="0.2">
      <c r="A62" s="428"/>
      <c r="B62" s="56" t="s">
        <v>23</v>
      </c>
      <c r="C62" s="278"/>
      <c r="D62" s="279"/>
      <c r="E62" s="279"/>
      <c r="F62" s="184" t="str">
        <f t="shared" si="0"/>
        <v>-</v>
      </c>
      <c r="G62" s="184">
        <f t="shared" si="1"/>
        <v>0</v>
      </c>
      <c r="H62" s="364">
        <v>0</v>
      </c>
      <c r="I62" s="364">
        <v>0</v>
      </c>
      <c r="J62" s="185" t="str">
        <f t="shared" si="10"/>
        <v/>
      </c>
      <c r="K62" s="293"/>
      <c r="L62" s="279"/>
      <c r="M62" s="279"/>
      <c r="N62" s="186" t="str">
        <f t="shared" si="3"/>
        <v>-</v>
      </c>
      <c r="O62" s="184" t="str">
        <f t="shared" si="4"/>
        <v>-</v>
      </c>
      <c r="P62" s="364">
        <v>0</v>
      </c>
      <c r="Q62" s="364">
        <v>0</v>
      </c>
      <c r="R62" s="187" t="str">
        <f t="shared" si="11"/>
        <v/>
      </c>
      <c r="S62" s="293"/>
      <c r="T62" s="279"/>
      <c r="U62" s="279"/>
      <c r="V62" s="186" t="str">
        <f t="shared" si="6"/>
        <v>-</v>
      </c>
      <c r="W62" s="184">
        <f t="shared" si="7"/>
        <v>7.0921985815602833</v>
      </c>
      <c r="X62" s="364">
        <v>0</v>
      </c>
      <c r="Y62" s="364">
        <v>0</v>
      </c>
      <c r="Z62" s="187" t="str">
        <f t="shared" si="12"/>
        <v/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</row>
    <row r="63" spans="1:58" x14ac:dyDescent="0.2">
      <c r="A63" s="428"/>
      <c r="B63" s="56" t="s">
        <v>24</v>
      </c>
      <c r="C63" s="278"/>
      <c r="D63" s="279"/>
      <c r="E63" s="279"/>
      <c r="F63" s="184" t="str">
        <f t="shared" si="0"/>
        <v>-</v>
      </c>
      <c r="G63" s="184">
        <f t="shared" si="1"/>
        <v>0</v>
      </c>
      <c r="H63" s="364">
        <v>0</v>
      </c>
      <c r="I63" s="364">
        <v>0</v>
      </c>
      <c r="J63" s="185" t="str">
        <f t="shared" si="10"/>
        <v/>
      </c>
      <c r="K63" s="293"/>
      <c r="L63" s="279"/>
      <c r="M63" s="279"/>
      <c r="N63" s="186" t="str">
        <f t="shared" si="3"/>
        <v>-</v>
      </c>
      <c r="O63" s="184" t="str">
        <f t="shared" si="4"/>
        <v>-</v>
      </c>
      <c r="P63" s="364">
        <v>0</v>
      </c>
      <c r="Q63" s="364">
        <v>0</v>
      </c>
      <c r="R63" s="187" t="str">
        <f t="shared" si="11"/>
        <v/>
      </c>
      <c r="S63" s="293"/>
      <c r="T63" s="279"/>
      <c r="U63" s="279"/>
      <c r="V63" s="186" t="str">
        <f t="shared" si="6"/>
        <v>-</v>
      </c>
      <c r="W63" s="184">
        <f t="shared" si="7"/>
        <v>7.0921985815602833</v>
      </c>
      <c r="X63" s="364">
        <v>0</v>
      </c>
      <c r="Y63" s="364">
        <v>0</v>
      </c>
      <c r="Z63" s="187" t="str">
        <f t="shared" si="12"/>
        <v/>
      </c>
      <c r="AA63" s="11"/>
      <c r="AB63" s="11"/>
      <c r="AC63" s="11" t="s">
        <v>52</v>
      </c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</row>
    <row r="64" spans="1:58" x14ac:dyDescent="0.2">
      <c r="A64" s="428"/>
      <c r="B64" s="56" t="s">
        <v>25</v>
      </c>
      <c r="C64" s="278"/>
      <c r="D64" s="279"/>
      <c r="E64" s="279"/>
      <c r="F64" s="184" t="str">
        <f t="shared" si="0"/>
        <v>-</v>
      </c>
      <c r="G64" s="184">
        <f t="shared" si="1"/>
        <v>0</v>
      </c>
      <c r="H64" s="364">
        <v>0</v>
      </c>
      <c r="I64" s="364">
        <v>0</v>
      </c>
      <c r="J64" s="185" t="str">
        <f t="shared" si="10"/>
        <v/>
      </c>
      <c r="K64" s="293"/>
      <c r="L64" s="279"/>
      <c r="M64" s="279"/>
      <c r="N64" s="186" t="str">
        <f t="shared" si="3"/>
        <v>-</v>
      </c>
      <c r="O64" s="184" t="str">
        <f t="shared" si="4"/>
        <v>-</v>
      </c>
      <c r="P64" s="364">
        <v>0</v>
      </c>
      <c r="Q64" s="364">
        <v>0</v>
      </c>
      <c r="R64" s="187" t="str">
        <f t="shared" si="11"/>
        <v/>
      </c>
      <c r="S64" s="293"/>
      <c r="T64" s="279"/>
      <c r="U64" s="279"/>
      <c r="V64" s="186" t="str">
        <f t="shared" si="6"/>
        <v>-</v>
      </c>
      <c r="W64" s="184">
        <f t="shared" si="7"/>
        <v>7.0921985815602833</v>
      </c>
      <c r="X64" s="364">
        <v>0</v>
      </c>
      <c r="Y64" s="364">
        <v>0</v>
      </c>
      <c r="Z64" s="187" t="str">
        <f t="shared" si="12"/>
        <v/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 spans="1:58" x14ac:dyDescent="0.2">
      <c r="A65" s="428"/>
      <c r="B65" s="56" t="s">
        <v>26</v>
      </c>
      <c r="C65" s="278"/>
      <c r="D65" s="279"/>
      <c r="E65" s="279"/>
      <c r="F65" s="184" t="str">
        <f t="shared" si="0"/>
        <v>-</v>
      </c>
      <c r="G65" s="184">
        <f t="shared" si="1"/>
        <v>0</v>
      </c>
      <c r="H65" s="364">
        <v>0</v>
      </c>
      <c r="I65" s="364">
        <v>0</v>
      </c>
      <c r="J65" s="185" t="str">
        <f t="shared" si="10"/>
        <v/>
      </c>
      <c r="K65" s="293"/>
      <c r="L65" s="279"/>
      <c r="M65" s="279"/>
      <c r="N65" s="186" t="str">
        <f t="shared" si="3"/>
        <v>-</v>
      </c>
      <c r="O65" s="184" t="str">
        <f t="shared" si="4"/>
        <v>-</v>
      </c>
      <c r="P65" s="364">
        <v>0</v>
      </c>
      <c r="Q65" s="364">
        <v>0</v>
      </c>
      <c r="R65" s="187" t="str">
        <f t="shared" si="11"/>
        <v/>
      </c>
      <c r="S65" s="293"/>
      <c r="T65" s="279"/>
      <c r="U65" s="279"/>
      <c r="V65" s="186" t="str">
        <f t="shared" si="6"/>
        <v>-</v>
      </c>
      <c r="W65" s="184">
        <f t="shared" si="7"/>
        <v>7.0921985815602833</v>
      </c>
      <c r="X65" s="364">
        <v>0</v>
      </c>
      <c r="Y65" s="364">
        <v>0</v>
      </c>
      <c r="Z65" s="187" t="str">
        <f t="shared" si="12"/>
        <v/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 spans="1:58" x14ac:dyDescent="0.2">
      <c r="A66" s="428"/>
      <c r="B66" s="56" t="s">
        <v>27</v>
      </c>
      <c r="C66" s="278"/>
      <c r="D66" s="279"/>
      <c r="E66" s="279"/>
      <c r="F66" s="184" t="str">
        <f t="shared" si="0"/>
        <v>-</v>
      </c>
      <c r="G66" s="184">
        <f t="shared" si="1"/>
        <v>0</v>
      </c>
      <c r="H66" s="364">
        <v>0</v>
      </c>
      <c r="I66" s="364">
        <v>0</v>
      </c>
      <c r="J66" s="185" t="str">
        <f t="shared" si="10"/>
        <v/>
      </c>
      <c r="K66" s="293"/>
      <c r="L66" s="279"/>
      <c r="M66" s="279"/>
      <c r="N66" s="186" t="str">
        <f t="shared" si="3"/>
        <v>-</v>
      </c>
      <c r="O66" s="184" t="str">
        <f t="shared" si="4"/>
        <v>-</v>
      </c>
      <c r="P66" s="364">
        <v>0</v>
      </c>
      <c r="Q66" s="364">
        <v>0</v>
      </c>
      <c r="R66" s="187" t="str">
        <f t="shared" si="11"/>
        <v/>
      </c>
      <c r="S66" s="293"/>
      <c r="T66" s="279"/>
      <c r="U66" s="279"/>
      <c r="V66" s="186" t="str">
        <f t="shared" si="6"/>
        <v>-</v>
      </c>
      <c r="W66" s="184">
        <f t="shared" si="7"/>
        <v>7.0921985815602833</v>
      </c>
      <c r="X66" s="364">
        <v>0</v>
      </c>
      <c r="Y66" s="364">
        <v>0</v>
      </c>
      <c r="Z66" s="187" t="str">
        <f t="shared" si="12"/>
        <v/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</row>
    <row r="67" spans="1:58" x14ac:dyDescent="0.2">
      <c r="A67" s="428"/>
      <c r="B67" s="56" t="s">
        <v>28</v>
      </c>
      <c r="C67" s="278"/>
      <c r="D67" s="279"/>
      <c r="E67" s="279"/>
      <c r="F67" s="184" t="str">
        <f t="shared" si="0"/>
        <v>-</v>
      </c>
      <c r="G67" s="184">
        <f t="shared" si="1"/>
        <v>0</v>
      </c>
      <c r="H67" s="364">
        <v>0</v>
      </c>
      <c r="I67" s="364">
        <v>0</v>
      </c>
      <c r="J67" s="185" t="str">
        <f t="shared" si="10"/>
        <v/>
      </c>
      <c r="K67" s="293"/>
      <c r="L67" s="279"/>
      <c r="M67" s="279"/>
      <c r="N67" s="186" t="str">
        <f t="shared" si="3"/>
        <v>-</v>
      </c>
      <c r="O67" s="184" t="str">
        <f t="shared" si="4"/>
        <v>-</v>
      </c>
      <c r="P67" s="364">
        <v>0</v>
      </c>
      <c r="Q67" s="364">
        <v>0</v>
      </c>
      <c r="R67" s="187" t="str">
        <f t="shared" si="11"/>
        <v/>
      </c>
      <c r="S67" s="293"/>
      <c r="T67" s="279"/>
      <c r="U67" s="279"/>
      <c r="V67" s="186" t="str">
        <f t="shared" si="6"/>
        <v>-</v>
      </c>
      <c r="W67" s="184">
        <f t="shared" si="7"/>
        <v>7.0921985815602833</v>
      </c>
      <c r="X67" s="364">
        <v>0</v>
      </c>
      <c r="Y67" s="364">
        <v>0</v>
      </c>
      <c r="Z67" s="187" t="str">
        <f t="shared" si="12"/>
        <v/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spans="1:58" x14ac:dyDescent="0.2">
      <c r="A68" s="428"/>
      <c r="B68" s="56" t="s">
        <v>29</v>
      </c>
      <c r="C68" s="278"/>
      <c r="D68" s="279"/>
      <c r="E68" s="279"/>
      <c r="F68" s="184" t="str">
        <f t="shared" si="0"/>
        <v>-</v>
      </c>
      <c r="G68" s="184">
        <f t="shared" si="1"/>
        <v>0</v>
      </c>
      <c r="H68" s="364">
        <v>0</v>
      </c>
      <c r="I68" s="364">
        <v>0</v>
      </c>
      <c r="J68" s="185" t="str">
        <f t="shared" si="10"/>
        <v/>
      </c>
      <c r="K68" s="293"/>
      <c r="L68" s="279"/>
      <c r="M68" s="279"/>
      <c r="N68" s="186" t="str">
        <f t="shared" si="3"/>
        <v>-</v>
      </c>
      <c r="O68" s="184" t="str">
        <f t="shared" si="4"/>
        <v>-</v>
      </c>
      <c r="P68" s="364">
        <v>0</v>
      </c>
      <c r="Q68" s="364">
        <v>0</v>
      </c>
      <c r="R68" s="187" t="str">
        <f t="shared" si="11"/>
        <v/>
      </c>
      <c r="S68" s="293"/>
      <c r="T68" s="279"/>
      <c r="U68" s="279"/>
      <c r="V68" s="186" t="str">
        <f t="shared" si="6"/>
        <v>-</v>
      </c>
      <c r="W68" s="184">
        <f t="shared" si="7"/>
        <v>7.0921985815602833</v>
      </c>
      <c r="X68" s="364">
        <v>0</v>
      </c>
      <c r="Y68" s="364">
        <v>0</v>
      </c>
      <c r="Z68" s="187" t="str">
        <f t="shared" si="12"/>
        <v/>
      </c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</row>
    <row r="69" spans="1:58" x14ac:dyDescent="0.2">
      <c r="A69" s="428"/>
      <c r="B69" s="56" t="s">
        <v>30</v>
      </c>
      <c r="C69" s="278"/>
      <c r="D69" s="279"/>
      <c r="E69" s="279"/>
      <c r="F69" s="184" t="str">
        <f t="shared" si="0"/>
        <v>-</v>
      </c>
      <c r="G69" s="184">
        <f t="shared" si="1"/>
        <v>0</v>
      </c>
      <c r="H69" s="364">
        <v>0</v>
      </c>
      <c r="I69" s="364">
        <v>0</v>
      </c>
      <c r="J69" s="185" t="str">
        <f t="shared" si="10"/>
        <v/>
      </c>
      <c r="K69" s="293"/>
      <c r="L69" s="279"/>
      <c r="M69" s="279"/>
      <c r="N69" s="186" t="str">
        <f t="shared" si="3"/>
        <v>-</v>
      </c>
      <c r="O69" s="184" t="str">
        <f t="shared" si="4"/>
        <v>-</v>
      </c>
      <c r="P69" s="364">
        <v>0</v>
      </c>
      <c r="Q69" s="364">
        <v>0</v>
      </c>
      <c r="R69" s="187" t="str">
        <f t="shared" si="11"/>
        <v/>
      </c>
      <c r="S69" s="293"/>
      <c r="T69" s="279"/>
      <c r="U69" s="279"/>
      <c r="V69" s="186" t="str">
        <f t="shared" si="6"/>
        <v>-</v>
      </c>
      <c r="W69" s="184">
        <f t="shared" si="7"/>
        <v>7.0921985815602833</v>
      </c>
      <c r="X69" s="364">
        <v>0</v>
      </c>
      <c r="Y69" s="364">
        <v>0</v>
      </c>
      <c r="Z69" s="187" t="str">
        <f t="shared" si="12"/>
        <v/>
      </c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</row>
    <row r="70" spans="1:58" x14ac:dyDescent="0.2">
      <c r="A70" s="428"/>
      <c r="B70" s="56" t="s">
        <v>31</v>
      </c>
      <c r="C70" s="278"/>
      <c r="D70" s="279"/>
      <c r="E70" s="279"/>
      <c r="F70" s="184" t="str">
        <f t="shared" si="0"/>
        <v>-</v>
      </c>
      <c r="G70" s="184">
        <f t="shared" si="1"/>
        <v>0</v>
      </c>
      <c r="H70" s="364">
        <v>0</v>
      </c>
      <c r="I70" s="364">
        <v>0</v>
      </c>
      <c r="J70" s="185" t="str">
        <f t="shared" si="10"/>
        <v/>
      </c>
      <c r="K70" s="293"/>
      <c r="L70" s="279"/>
      <c r="M70" s="279"/>
      <c r="N70" s="186" t="str">
        <f t="shared" si="3"/>
        <v>-</v>
      </c>
      <c r="O70" s="184" t="str">
        <f t="shared" si="4"/>
        <v>-</v>
      </c>
      <c r="P70" s="364">
        <v>0</v>
      </c>
      <c r="Q70" s="364">
        <v>0</v>
      </c>
      <c r="R70" s="187" t="str">
        <f t="shared" si="11"/>
        <v/>
      </c>
      <c r="S70" s="293"/>
      <c r="T70" s="279"/>
      <c r="U70" s="279"/>
      <c r="V70" s="186" t="str">
        <f t="shared" si="6"/>
        <v>-</v>
      </c>
      <c r="W70" s="184">
        <f t="shared" si="7"/>
        <v>7.0921985815602833</v>
      </c>
      <c r="X70" s="364">
        <v>0</v>
      </c>
      <c r="Y70" s="364">
        <v>0</v>
      </c>
      <c r="Z70" s="187" t="str">
        <f t="shared" si="12"/>
        <v/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</row>
    <row r="71" spans="1:58" ht="13.5" thickBot="1" x14ac:dyDescent="0.25">
      <c r="A71" s="429"/>
      <c r="B71" s="57" t="s">
        <v>32</v>
      </c>
      <c r="C71" s="280"/>
      <c r="D71" s="281"/>
      <c r="E71" s="281"/>
      <c r="F71" s="196" t="str">
        <f t="shared" si="0"/>
        <v>-</v>
      </c>
      <c r="G71" s="196">
        <f t="shared" si="1"/>
        <v>0</v>
      </c>
      <c r="H71" s="364">
        <v>0</v>
      </c>
      <c r="I71" s="364">
        <v>0</v>
      </c>
      <c r="J71" s="197" t="str">
        <f>IF(C71=0,"",(((G71*0.001)+2.58*(SQRT(G71*0.001/C71))))*1000)</f>
        <v/>
      </c>
      <c r="K71" s="294"/>
      <c r="L71" s="281"/>
      <c r="M71" s="281"/>
      <c r="N71" s="198" t="str">
        <f t="shared" si="3"/>
        <v>-</v>
      </c>
      <c r="O71" s="196" t="str">
        <f t="shared" si="4"/>
        <v>-</v>
      </c>
      <c r="P71" s="364">
        <v>0</v>
      </c>
      <c r="Q71" s="364">
        <v>0</v>
      </c>
      <c r="R71" s="199" t="str">
        <f t="shared" si="11"/>
        <v/>
      </c>
      <c r="S71" s="294"/>
      <c r="T71" s="281"/>
      <c r="U71" s="281"/>
      <c r="V71" s="198" t="str">
        <f t="shared" si="6"/>
        <v>-</v>
      </c>
      <c r="W71" s="196">
        <f t="shared" si="7"/>
        <v>7.0921985815602833</v>
      </c>
      <c r="X71" s="364">
        <v>0</v>
      </c>
      <c r="Y71" s="364">
        <v>0</v>
      </c>
      <c r="Z71" s="199" t="str">
        <f t="shared" si="12"/>
        <v/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 spans="1:58" ht="14.25" thickTop="1" thickBot="1" x14ac:dyDescent="0.25">
      <c r="A72" s="16"/>
      <c r="B72" s="68" t="s">
        <v>33</v>
      </c>
      <c r="C72" s="333">
        <f>SUM(C60:C71)</f>
        <v>0</v>
      </c>
      <c r="D72" s="334">
        <f>SUM(D60:D71)</f>
        <v>0</v>
      </c>
      <c r="E72" s="334">
        <f>SUM(E60:E71)</f>
        <v>0</v>
      </c>
      <c r="F72" s="208" t="str">
        <f>IF(C72=0,"-",(E72/C72*1000))</f>
        <v>-</v>
      </c>
      <c r="G72" s="208">
        <f t="shared" ref="G72:G85" si="13">IF(ISERROR($E$86/$C$86*1000)=TRUE,"-",($E$86/$C$86*1000))</f>
        <v>0</v>
      </c>
      <c r="H72" s="364">
        <v>0</v>
      </c>
      <c r="I72" s="364">
        <v>0</v>
      </c>
      <c r="J72" s="209" t="str">
        <f>IF(C72=0,"",(((G72*0.001)+2.58*(SQRT(G72*0.001/C72))))*1000)</f>
        <v/>
      </c>
      <c r="K72" s="337">
        <f>SUM(K60:K71)</f>
        <v>0</v>
      </c>
      <c r="L72" s="334">
        <f>SUM(L60:L71)</f>
        <v>0</v>
      </c>
      <c r="M72" s="334">
        <f>SUM(M60:M71)</f>
        <v>0</v>
      </c>
      <c r="N72" s="210" t="str">
        <f>IF(K72=0,"-",(M72/K72*1000))</f>
        <v>-</v>
      </c>
      <c r="O72" s="208" t="str">
        <f t="shared" ref="O72:O85" si="14">IF(ISERROR($M$86/$K$86*1000)=TRUE,"-",($M$86/$K$86*1000))</f>
        <v>-</v>
      </c>
      <c r="P72" s="364">
        <v>0</v>
      </c>
      <c r="Q72" s="364">
        <v>0</v>
      </c>
      <c r="R72" s="211" t="str">
        <f t="shared" si="11"/>
        <v/>
      </c>
      <c r="S72" s="337">
        <f>SUM(S60:S71)</f>
        <v>0</v>
      </c>
      <c r="T72" s="334">
        <f>SUM(T60:T71)</f>
        <v>0</v>
      </c>
      <c r="U72" s="334">
        <f>SUM(U60:U71)</f>
        <v>0</v>
      </c>
      <c r="V72" s="210" t="str">
        <f>IF(S72=0,"-",(U72/S72*1000))</f>
        <v>-</v>
      </c>
      <c r="W72" s="208">
        <f t="shared" ref="W72:W85" si="15">IF(ISERROR($U$86/$S$86*1000)=TRUE,"-",($U$86/$S$86*1000))</f>
        <v>7.0921985815602833</v>
      </c>
      <c r="X72" s="364">
        <v>0</v>
      </c>
      <c r="Y72" s="364">
        <v>0</v>
      </c>
      <c r="Z72" s="211" t="str">
        <f>IF(S72=0,"",(((W72*0.001)+2.58*(SQRT(W72*0.001/S72))))*1000)</f>
        <v/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 spans="1:58" ht="12.75" customHeight="1" thickTop="1" x14ac:dyDescent="0.2">
      <c r="A73" s="427">
        <v>2010</v>
      </c>
      <c r="B73" s="75" t="s">
        <v>21</v>
      </c>
      <c r="C73" s="313">
        <v>90</v>
      </c>
      <c r="D73" s="313">
        <v>5</v>
      </c>
      <c r="E73" s="313">
        <v>0</v>
      </c>
      <c r="F73" s="180">
        <f t="shared" ref="F73:F84" si="16">IF(C73=0,"-",(E73/C73*1000))</f>
        <v>0</v>
      </c>
      <c r="G73" s="180">
        <f t="shared" si="13"/>
        <v>0</v>
      </c>
      <c r="H73" s="364">
        <v>0</v>
      </c>
      <c r="I73" s="364">
        <v>0</v>
      </c>
      <c r="J73" s="181">
        <f>IF(C73=0,"",(((G73*0.001)+2.58*(SQRT(G73*0.001/C73))))*1000)</f>
        <v>0</v>
      </c>
      <c r="K73" s="313">
        <v>0</v>
      </c>
      <c r="L73" s="313">
        <v>0</v>
      </c>
      <c r="M73" s="313">
        <v>0</v>
      </c>
      <c r="N73" s="182" t="str">
        <f t="shared" ref="N73:N84" si="17">IF(K73=0,"-",(M73/K73*1000))</f>
        <v>-</v>
      </c>
      <c r="O73" s="180" t="str">
        <f t="shared" si="14"/>
        <v>-</v>
      </c>
      <c r="P73" s="364">
        <v>0</v>
      </c>
      <c r="Q73" s="364">
        <v>0</v>
      </c>
      <c r="R73" s="183" t="str">
        <f>IF(K73=0,"",(((O73*0.001)+2.58*(SQRT(O73*0.001/K73))))*1000)</f>
        <v/>
      </c>
      <c r="S73" s="313">
        <v>84</v>
      </c>
      <c r="T73" s="313">
        <v>4</v>
      </c>
      <c r="U73" s="313">
        <v>1</v>
      </c>
      <c r="V73" s="182">
        <f t="shared" ref="V73:V84" si="18">IF(S73=0,"-",(U73/S73*1000))</f>
        <v>11.904761904761903</v>
      </c>
      <c r="W73" s="180">
        <f t="shared" si="15"/>
        <v>7.0921985815602833</v>
      </c>
      <c r="X73" s="364">
        <v>0</v>
      </c>
      <c r="Y73" s="364">
        <v>0</v>
      </c>
      <c r="Z73" s="183">
        <f>IF(S73=0,"",(((W73*0.001)+2.58*(SQRT(W73*0.001/S73))))*1000)</f>
        <v>30.798865977619048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</row>
    <row r="74" spans="1:58" x14ac:dyDescent="0.2">
      <c r="A74" s="428"/>
      <c r="B74" s="56" t="s">
        <v>22</v>
      </c>
      <c r="C74" s="313">
        <v>47</v>
      </c>
      <c r="D74" s="313">
        <v>6</v>
      </c>
      <c r="E74" s="313">
        <v>0</v>
      </c>
      <c r="F74" s="184">
        <f t="shared" si="16"/>
        <v>0</v>
      </c>
      <c r="G74" s="184">
        <f t="shared" si="13"/>
        <v>0</v>
      </c>
      <c r="H74" s="364">
        <v>0</v>
      </c>
      <c r="I74" s="364">
        <v>0</v>
      </c>
      <c r="J74" s="185">
        <f t="shared" ref="J74:J84" si="19">IF(C74=0,"",(((G74*0.001)+2.58*(SQRT(G74*0.001/C74))))*1000)</f>
        <v>0</v>
      </c>
      <c r="K74" s="313">
        <v>0</v>
      </c>
      <c r="L74" s="313">
        <v>0</v>
      </c>
      <c r="M74" s="313">
        <v>0</v>
      </c>
      <c r="N74" s="186" t="str">
        <f t="shared" si="17"/>
        <v>-</v>
      </c>
      <c r="O74" s="184" t="str">
        <f t="shared" si="14"/>
        <v>-</v>
      </c>
      <c r="P74" s="364">
        <v>0</v>
      </c>
      <c r="Q74" s="364">
        <v>0</v>
      </c>
      <c r="R74" s="187" t="str">
        <f t="shared" ref="R74:R85" si="20">IF(K74=0,"",(((O74*0.001)+2.58*(SQRT(O74*0.001/K74))))*1000)</f>
        <v/>
      </c>
      <c r="S74" s="313">
        <v>57</v>
      </c>
      <c r="T74" s="313">
        <v>5</v>
      </c>
      <c r="U74" s="313">
        <v>0</v>
      </c>
      <c r="V74" s="186">
        <f t="shared" si="18"/>
        <v>0</v>
      </c>
      <c r="W74" s="184">
        <f t="shared" si="15"/>
        <v>7.0921985815602833</v>
      </c>
      <c r="X74" s="364">
        <v>0</v>
      </c>
      <c r="Y74" s="364">
        <v>0</v>
      </c>
      <c r="Z74" s="187">
        <f t="shared" ref="Z74:Z84" si="21">IF(S74=0,"",(((W74*0.001)+2.58*(SQRT(W74*0.001/S74))))*1000)</f>
        <v>35.871001282201235</v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</row>
    <row r="75" spans="1:58" x14ac:dyDescent="0.2">
      <c r="A75" s="428"/>
      <c r="B75" s="56" t="s">
        <v>23</v>
      </c>
      <c r="C75" s="278"/>
      <c r="D75" s="279"/>
      <c r="E75" s="279"/>
      <c r="F75" s="184" t="str">
        <f t="shared" si="16"/>
        <v>-</v>
      </c>
      <c r="G75" s="184">
        <f t="shared" si="13"/>
        <v>0</v>
      </c>
      <c r="H75" s="364">
        <v>0</v>
      </c>
      <c r="I75" s="364">
        <v>0</v>
      </c>
      <c r="J75" s="185" t="str">
        <f t="shared" si="19"/>
        <v/>
      </c>
      <c r="K75" s="293"/>
      <c r="L75" s="279"/>
      <c r="M75" s="279"/>
      <c r="N75" s="186" t="str">
        <f t="shared" si="17"/>
        <v>-</v>
      </c>
      <c r="O75" s="184" t="str">
        <f t="shared" si="14"/>
        <v>-</v>
      </c>
      <c r="P75" s="364">
        <v>0</v>
      </c>
      <c r="Q75" s="364">
        <v>0</v>
      </c>
      <c r="R75" s="187" t="str">
        <f t="shared" si="20"/>
        <v/>
      </c>
      <c r="S75" s="293"/>
      <c r="T75" s="279"/>
      <c r="U75" s="279"/>
      <c r="V75" s="186" t="str">
        <f t="shared" si="18"/>
        <v>-</v>
      </c>
      <c r="W75" s="184">
        <f t="shared" si="15"/>
        <v>7.0921985815602833</v>
      </c>
      <c r="X75" s="364">
        <v>0</v>
      </c>
      <c r="Y75" s="364">
        <v>0</v>
      </c>
      <c r="Z75" s="187" t="str">
        <f t="shared" si="21"/>
        <v/>
      </c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</row>
    <row r="76" spans="1:58" x14ac:dyDescent="0.2">
      <c r="A76" s="428"/>
      <c r="B76" s="56" t="s">
        <v>24</v>
      </c>
      <c r="C76" s="278"/>
      <c r="D76" s="279"/>
      <c r="E76" s="279"/>
      <c r="F76" s="184" t="str">
        <f t="shared" si="16"/>
        <v>-</v>
      </c>
      <c r="G76" s="184">
        <f t="shared" si="13"/>
        <v>0</v>
      </c>
      <c r="H76" s="364">
        <v>0</v>
      </c>
      <c r="I76" s="364">
        <v>0</v>
      </c>
      <c r="J76" s="185" t="str">
        <f t="shared" si="19"/>
        <v/>
      </c>
      <c r="K76" s="293"/>
      <c r="L76" s="279"/>
      <c r="M76" s="279"/>
      <c r="N76" s="186" t="str">
        <f t="shared" si="17"/>
        <v>-</v>
      </c>
      <c r="O76" s="184" t="str">
        <f t="shared" si="14"/>
        <v>-</v>
      </c>
      <c r="P76" s="364">
        <v>0</v>
      </c>
      <c r="Q76" s="364">
        <v>0</v>
      </c>
      <c r="R76" s="187" t="str">
        <f t="shared" si="20"/>
        <v/>
      </c>
      <c r="S76" s="293"/>
      <c r="T76" s="279"/>
      <c r="U76" s="279"/>
      <c r="V76" s="186" t="str">
        <f t="shared" si="18"/>
        <v>-</v>
      </c>
      <c r="W76" s="184">
        <f t="shared" si="15"/>
        <v>7.0921985815602833</v>
      </c>
      <c r="X76" s="364">
        <v>0</v>
      </c>
      <c r="Y76" s="364">
        <v>0</v>
      </c>
      <c r="Z76" s="187" t="str">
        <f t="shared" si="21"/>
        <v/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 spans="1:58" x14ac:dyDescent="0.2">
      <c r="A77" s="428"/>
      <c r="B77" s="56" t="s">
        <v>25</v>
      </c>
      <c r="C77" s="278"/>
      <c r="D77" s="279"/>
      <c r="E77" s="279"/>
      <c r="F77" s="184" t="str">
        <f t="shared" si="16"/>
        <v>-</v>
      </c>
      <c r="G77" s="184">
        <f t="shared" si="13"/>
        <v>0</v>
      </c>
      <c r="H77" s="364">
        <v>0</v>
      </c>
      <c r="I77" s="364">
        <v>0</v>
      </c>
      <c r="J77" s="185" t="str">
        <f t="shared" si="19"/>
        <v/>
      </c>
      <c r="K77" s="293"/>
      <c r="L77" s="279"/>
      <c r="M77" s="279"/>
      <c r="N77" s="186" t="str">
        <f t="shared" si="17"/>
        <v>-</v>
      </c>
      <c r="O77" s="184" t="str">
        <f t="shared" si="14"/>
        <v>-</v>
      </c>
      <c r="P77" s="364">
        <v>0</v>
      </c>
      <c r="Q77" s="364">
        <v>0</v>
      </c>
      <c r="R77" s="187" t="str">
        <f t="shared" si="20"/>
        <v/>
      </c>
      <c r="S77" s="293"/>
      <c r="T77" s="279"/>
      <c r="U77" s="279"/>
      <c r="V77" s="186" t="str">
        <f t="shared" si="18"/>
        <v>-</v>
      </c>
      <c r="W77" s="184">
        <f t="shared" si="15"/>
        <v>7.0921985815602833</v>
      </c>
      <c r="X77" s="364">
        <v>0</v>
      </c>
      <c r="Y77" s="364">
        <v>0</v>
      </c>
      <c r="Z77" s="187" t="str">
        <f t="shared" si="21"/>
        <v/>
      </c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spans="1:58" x14ac:dyDescent="0.2">
      <c r="A78" s="428"/>
      <c r="B78" s="56" t="s">
        <v>26</v>
      </c>
      <c r="C78" s="278"/>
      <c r="D78" s="279"/>
      <c r="E78" s="279"/>
      <c r="F78" s="184" t="str">
        <f t="shared" si="16"/>
        <v>-</v>
      </c>
      <c r="G78" s="184">
        <f t="shared" si="13"/>
        <v>0</v>
      </c>
      <c r="H78" s="364">
        <v>0</v>
      </c>
      <c r="I78" s="364">
        <v>0</v>
      </c>
      <c r="J78" s="185" t="str">
        <f t="shared" si="19"/>
        <v/>
      </c>
      <c r="K78" s="293"/>
      <c r="L78" s="279"/>
      <c r="M78" s="279"/>
      <c r="N78" s="186" t="str">
        <f t="shared" si="17"/>
        <v>-</v>
      </c>
      <c r="O78" s="184" t="str">
        <f t="shared" si="14"/>
        <v>-</v>
      </c>
      <c r="P78" s="364">
        <v>0</v>
      </c>
      <c r="Q78" s="364">
        <v>0</v>
      </c>
      <c r="R78" s="187" t="str">
        <f t="shared" si="20"/>
        <v/>
      </c>
      <c r="S78" s="293"/>
      <c r="T78" s="279"/>
      <c r="U78" s="279"/>
      <c r="V78" s="186" t="str">
        <f t="shared" si="18"/>
        <v>-</v>
      </c>
      <c r="W78" s="184">
        <f t="shared" si="15"/>
        <v>7.0921985815602833</v>
      </c>
      <c r="X78" s="364">
        <v>0</v>
      </c>
      <c r="Y78" s="364">
        <v>0</v>
      </c>
      <c r="Z78" s="187" t="str">
        <f t="shared" si="21"/>
        <v/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 spans="1:58" x14ac:dyDescent="0.2">
      <c r="A79" s="428"/>
      <c r="B79" s="56" t="s">
        <v>27</v>
      </c>
      <c r="C79" s="278"/>
      <c r="D79" s="279"/>
      <c r="E79" s="279"/>
      <c r="F79" s="184" t="str">
        <f t="shared" si="16"/>
        <v>-</v>
      </c>
      <c r="G79" s="184">
        <f t="shared" si="13"/>
        <v>0</v>
      </c>
      <c r="H79" s="364">
        <v>0</v>
      </c>
      <c r="I79" s="364">
        <v>0</v>
      </c>
      <c r="J79" s="185" t="str">
        <f t="shared" si="19"/>
        <v/>
      </c>
      <c r="K79" s="293"/>
      <c r="L79" s="279"/>
      <c r="M79" s="279"/>
      <c r="N79" s="186" t="str">
        <f t="shared" si="17"/>
        <v>-</v>
      </c>
      <c r="O79" s="184" t="str">
        <f t="shared" si="14"/>
        <v>-</v>
      </c>
      <c r="P79" s="364">
        <v>0</v>
      </c>
      <c r="Q79" s="364">
        <v>0</v>
      </c>
      <c r="R79" s="187" t="str">
        <f t="shared" si="20"/>
        <v/>
      </c>
      <c r="S79" s="293"/>
      <c r="T79" s="279"/>
      <c r="U79" s="279"/>
      <c r="V79" s="186" t="str">
        <f t="shared" si="18"/>
        <v>-</v>
      </c>
      <c r="W79" s="184">
        <f t="shared" si="15"/>
        <v>7.0921985815602833</v>
      </c>
      <c r="X79" s="364">
        <v>0</v>
      </c>
      <c r="Y79" s="364">
        <v>0</v>
      </c>
      <c r="Z79" s="187" t="str">
        <f t="shared" si="21"/>
        <v/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 spans="1:58" x14ac:dyDescent="0.2">
      <c r="A80" s="428"/>
      <c r="B80" s="56" t="s">
        <v>28</v>
      </c>
      <c r="C80" s="278"/>
      <c r="D80" s="279"/>
      <c r="E80" s="279"/>
      <c r="F80" s="184" t="str">
        <f t="shared" si="16"/>
        <v>-</v>
      </c>
      <c r="G80" s="184">
        <f t="shared" si="13"/>
        <v>0</v>
      </c>
      <c r="H80" s="364">
        <v>0</v>
      </c>
      <c r="I80" s="364">
        <v>0</v>
      </c>
      <c r="J80" s="185" t="str">
        <f t="shared" si="19"/>
        <v/>
      </c>
      <c r="K80" s="293"/>
      <c r="L80" s="279"/>
      <c r="M80" s="279"/>
      <c r="N80" s="186" t="str">
        <f t="shared" si="17"/>
        <v>-</v>
      </c>
      <c r="O80" s="184" t="str">
        <f t="shared" si="14"/>
        <v>-</v>
      </c>
      <c r="P80" s="364">
        <v>0</v>
      </c>
      <c r="Q80" s="364">
        <v>0</v>
      </c>
      <c r="R80" s="187" t="str">
        <f t="shared" si="20"/>
        <v/>
      </c>
      <c r="S80" s="293"/>
      <c r="T80" s="279"/>
      <c r="U80" s="279"/>
      <c r="V80" s="186" t="str">
        <f t="shared" si="18"/>
        <v>-</v>
      </c>
      <c r="W80" s="184">
        <f t="shared" si="15"/>
        <v>7.0921985815602833</v>
      </c>
      <c r="X80" s="364">
        <v>0</v>
      </c>
      <c r="Y80" s="364">
        <v>0</v>
      </c>
      <c r="Z80" s="187" t="str">
        <f t="shared" si="21"/>
        <v/>
      </c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 spans="1:58" x14ac:dyDescent="0.2">
      <c r="A81" s="428"/>
      <c r="B81" s="56" t="s">
        <v>29</v>
      </c>
      <c r="C81" s="278"/>
      <c r="D81" s="279"/>
      <c r="E81" s="279"/>
      <c r="F81" s="184" t="str">
        <f t="shared" si="16"/>
        <v>-</v>
      </c>
      <c r="G81" s="184">
        <f t="shared" si="13"/>
        <v>0</v>
      </c>
      <c r="H81" s="364">
        <v>0</v>
      </c>
      <c r="I81" s="364">
        <v>0</v>
      </c>
      <c r="J81" s="185" t="str">
        <f t="shared" si="19"/>
        <v/>
      </c>
      <c r="K81" s="293"/>
      <c r="L81" s="279"/>
      <c r="M81" s="279"/>
      <c r="N81" s="186" t="str">
        <f t="shared" si="17"/>
        <v>-</v>
      </c>
      <c r="O81" s="184" t="str">
        <f t="shared" si="14"/>
        <v>-</v>
      </c>
      <c r="P81" s="364">
        <v>0</v>
      </c>
      <c r="Q81" s="364">
        <v>0</v>
      </c>
      <c r="R81" s="187" t="str">
        <f t="shared" si="20"/>
        <v/>
      </c>
      <c r="S81" s="293"/>
      <c r="T81" s="279"/>
      <c r="U81" s="279"/>
      <c r="V81" s="186" t="str">
        <f t="shared" si="18"/>
        <v>-</v>
      </c>
      <c r="W81" s="184">
        <f t="shared" si="15"/>
        <v>7.0921985815602833</v>
      </c>
      <c r="X81" s="364">
        <v>0</v>
      </c>
      <c r="Y81" s="364">
        <v>0</v>
      </c>
      <c r="Z81" s="187" t="str">
        <f t="shared" si="21"/>
        <v/>
      </c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 spans="1:58" x14ac:dyDescent="0.2">
      <c r="A82" s="428"/>
      <c r="B82" s="56" t="s">
        <v>30</v>
      </c>
      <c r="C82" s="278"/>
      <c r="D82" s="279"/>
      <c r="E82" s="279"/>
      <c r="F82" s="184" t="str">
        <f t="shared" si="16"/>
        <v>-</v>
      </c>
      <c r="G82" s="184">
        <f t="shared" si="13"/>
        <v>0</v>
      </c>
      <c r="H82" s="364">
        <v>0</v>
      </c>
      <c r="I82" s="364">
        <v>0</v>
      </c>
      <c r="J82" s="185" t="str">
        <f t="shared" si="19"/>
        <v/>
      </c>
      <c r="K82" s="293"/>
      <c r="L82" s="279"/>
      <c r="M82" s="279"/>
      <c r="N82" s="186" t="str">
        <f t="shared" si="17"/>
        <v>-</v>
      </c>
      <c r="O82" s="184" t="str">
        <f t="shared" si="14"/>
        <v>-</v>
      </c>
      <c r="P82" s="364">
        <v>0</v>
      </c>
      <c r="Q82" s="364">
        <v>0</v>
      </c>
      <c r="R82" s="187" t="str">
        <f t="shared" si="20"/>
        <v/>
      </c>
      <c r="S82" s="293"/>
      <c r="T82" s="279"/>
      <c r="U82" s="279"/>
      <c r="V82" s="186" t="str">
        <f t="shared" si="18"/>
        <v>-</v>
      </c>
      <c r="W82" s="184">
        <f t="shared" si="15"/>
        <v>7.0921985815602833</v>
      </c>
      <c r="X82" s="364">
        <v>0</v>
      </c>
      <c r="Y82" s="364">
        <v>0</v>
      </c>
      <c r="Z82" s="187" t="str">
        <f t="shared" si="21"/>
        <v/>
      </c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 spans="1:58" x14ac:dyDescent="0.2">
      <c r="A83" s="428"/>
      <c r="B83" s="56" t="s">
        <v>31</v>
      </c>
      <c r="C83" s="278"/>
      <c r="D83" s="279"/>
      <c r="E83" s="279"/>
      <c r="F83" s="184" t="str">
        <f t="shared" si="16"/>
        <v>-</v>
      </c>
      <c r="G83" s="184">
        <f t="shared" si="13"/>
        <v>0</v>
      </c>
      <c r="H83" s="364">
        <v>0</v>
      </c>
      <c r="I83" s="364">
        <v>0</v>
      </c>
      <c r="J83" s="185" t="str">
        <f>IF(C83=0,"",(((G83*0.001)+2.58*(SQRT(G83*0.001/C83))))*1000)</f>
        <v/>
      </c>
      <c r="K83" s="293"/>
      <c r="L83" s="279"/>
      <c r="M83" s="279"/>
      <c r="N83" s="186" t="str">
        <f t="shared" si="17"/>
        <v>-</v>
      </c>
      <c r="O83" s="184" t="str">
        <f t="shared" si="14"/>
        <v>-</v>
      </c>
      <c r="P83" s="364">
        <v>0</v>
      </c>
      <c r="Q83" s="364">
        <v>0</v>
      </c>
      <c r="R83" s="187" t="str">
        <f t="shared" si="20"/>
        <v/>
      </c>
      <c r="S83" s="293"/>
      <c r="T83" s="279"/>
      <c r="U83" s="279"/>
      <c r="V83" s="186" t="str">
        <f t="shared" si="18"/>
        <v>-</v>
      </c>
      <c r="W83" s="184">
        <f t="shared" si="15"/>
        <v>7.0921985815602833</v>
      </c>
      <c r="X83" s="364">
        <v>0</v>
      </c>
      <c r="Y83" s="364">
        <v>0</v>
      </c>
      <c r="Z83" s="187" t="str">
        <f t="shared" si="21"/>
        <v/>
      </c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 spans="1:58" ht="13.5" thickBot="1" x14ac:dyDescent="0.25">
      <c r="A84" s="429"/>
      <c r="B84" s="63" t="s">
        <v>32</v>
      </c>
      <c r="C84" s="327"/>
      <c r="D84" s="328"/>
      <c r="E84" s="328"/>
      <c r="F84" s="188" t="str">
        <f t="shared" si="16"/>
        <v>-</v>
      </c>
      <c r="G84" s="188">
        <f t="shared" si="13"/>
        <v>0</v>
      </c>
      <c r="H84" s="364">
        <v>0</v>
      </c>
      <c r="I84" s="364">
        <v>0</v>
      </c>
      <c r="J84" s="189" t="str">
        <f t="shared" si="19"/>
        <v/>
      </c>
      <c r="K84" s="335"/>
      <c r="L84" s="328"/>
      <c r="M84" s="328"/>
      <c r="N84" s="190" t="str">
        <f t="shared" si="17"/>
        <v>-</v>
      </c>
      <c r="O84" s="188" t="str">
        <f t="shared" si="14"/>
        <v>-</v>
      </c>
      <c r="P84" s="364">
        <v>0</v>
      </c>
      <c r="Q84" s="364">
        <v>0</v>
      </c>
      <c r="R84" s="191" t="str">
        <f t="shared" si="20"/>
        <v/>
      </c>
      <c r="S84" s="335"/>
      <c r="T84" s="328"/>
      <c r="U84" s="328"/>
      <c r="V84" s="190" t="str">
        <f t="shared" si="18"/>
        <v>-</v>
      </c>
      <c r="W84" s="188">
        <f t="shared" si="15"/>
        <v>7.0921985815602833</v>
      </c>
      <c r="X84" s="364">
        <v>0</v>
      </c>
      <c r="Y84" s="364">
        <v>0</v>
      </c>
      <c r="Z84" s="191" t="str">
        <f t="shared" si="21"/>
        <v/>
      </c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1:58" ht="14.25" thickTop="1" thickBot="1" x14ac:dyDescent="0.25">
      <c r="A85" s="53"/>
      <c r="B85" s="140" t="s">
        <v>33</v>
      </c>
      <c r="C85" s="200">
        <f>SUM(C73:C84)</f>
        <v>137</v>
      </c>
      <c r="D85" s="201">
        <f>SUM(D73:D84)</f>
        <v>11</v>
      </c>
      <c r="E85" s="201">
        <f>SUM(E73:E84)</f>
        <v>0</v>
      </c>
      <c r="F85" s="203">
        <f>IF(C85=0,"-",(E85/C85*1000))</f>
        <v>0</v>
      </c>
      <c r="G85" s="203">
        <f t="shared" si="13"/>
        <v>0</v>
      </c>
      <c r="H85" s="364">
        <v>0</v>
      </c>
      <c r="I85" s="364">
        <v>0</v>
      </c>
      <c r="J85" s="205">
        <f>IF(C85=0,"",(((G85*0.001)+2.58*(SQRT(G85*0.001/C85))))*1000)</f>
        <v>0</v>
      </c>
      <c r="K85" s="202">
        <f>SUM(K73:K84)</f>
        <v>0</v>
      </c>
      <c r="L85" s="201">
        <f>SUM(L73:L84)</f>
        <v>0</v>
      </c>
      <c r="M85" s="201">
        <f>SUM(M73:M84)</f>
        <v>0</v>
      </c>
      <c r="N85" s="206" t="str">
        <f>IF(K85=0,"-",(M85/K85*1000))</f>
        <v>-</v>
      </c>
      <c r="O85" s="203" t="str">
        <f t="shared" si="14"/>
        <v>-</v>
      </c>
      <c r="P85" s="364">
        <v>0</v>
      </c>
      <c r="Q85" s="364">
        <v>0</v>
      </c>
      <c r="R85" s="207" t="str">
        <f t="shared" si="20"/>
        <v/>
      </c>
      <c r="S85" s="202">
        <f>SUM(S73:S84)</f>
        <v>141</v>
      </c>
      <c r="T85" s="201">
        <f>SUM(T73:T84)</f>
        <v>9</v>
      </c>
      <c r="U85" s="201">
        <f>SUM(U73:U84)</f>
        <v>1</v>
      </c>
      <c r="V85" s="206">
        <f>IF(S85=0,"-",(U85/S85*1000))</f>
        <v>7.0921985815602833</v>
      </c>
      <c r="W85" s="203">
        <f t="shared" si="15"/>
        <v>7.0921985815602833</v>
      </c>
      <c r="X85" s="364">
        <v>0</v>
      </c>
      <c r="Y85" s="364">
        <v>0</v>
      </c>
      <c r="Z85" s="207">
        <f>IF(S85=0,"",(((W85*0.001)+2.58*(SQRT(W85*0.001/S85))))*1000)</f>
        <v>25.390070921985814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spans="1:58" s="5" customFormat="1" ht="26.25" customHeight="1" thickTop="1" thickBot="1" x14ac:dyDescent="0.25">
      <c r="A86" s="486" t="s">
        <v>39</v>
      </c>
      <c r="B86" s="487"/>
      <c r="C86" s="204">
        <f>SUM(C20,C33,C46,C59,C72,C85)</f>
        <v>137</v>
      </c>
      <c r="D86" s="204">
        <f>SUM(D20,D33,D46,D59,D72,D85)</f>
        <v>11</v>
      </c>
      <c r="E86" s="204">
        <f>SUM(E20,E33,E46,E59,E72,E85)</f>
        <v>0</v>
      </c>
      <c r="F86" s="212">
        <f>IF(C86=0,"-",(E86/C86*1000))</f>
        <v>0</v>
      </c>
      <c r="G86" s="212"/>
      <c r="H86" s="212"/>
      <c r="I86" s="212"/>
      <c r="J86" s="213"/>
      <c r="K86" s="204">
        <f>SUM(K20,K33,K46,K59,K72,K85)</f>
        <v>0</v>
      </c>
      <c r="L86" s="204">
        <f>SUM(L20,L33,L46,L59,L72,L85)</f>
        <v>0</v>
      </c>
      <c r="M86" s="204">
        <f>SUM(M20,M33,M46,M59,M72,M85)</f>
        <v>0</v>
      </c>
      <c r="N86" s="212" t="str">
        <f>IF(K86=0,"-",(M86/K86*1000))</f>
        <v>-</v>
      </c>
      <c r="O86" s="212"/>
      <c r="P86" s="212"/>
      <c r="Q86" s="212"/>
      <c r="R86" s="213"/>
      <c r="S86" s="204">
        <f>SUM(S20,S33,S46,S59,S72,S85)</f>
        <v>141</v>
      </c>
      <c r="T86" s="204">
        <f>SUM(T20,T33,T46,T59,T72,T85)</f>
        <v>9</v>
      </c>
      <c r="U86" s="204">
        <f>SUM(U20,U33,U46,U59,U72,U85)</f>
        <v>1</v>
      </c>
      <c r="V86" s="212">
        <f>IF(S86=0,"-",(U86/S86*1000))</f>
        <v>7.0921985815602833</v>
      </c>
      <c r="W86" s="212"/>
      <c r="X86" s="212"/>
      <c r="Y86" s="212"/>
      <c r="Z86" s="214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</row>
    <row r="87" spans="1:58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</sheetData>
  <mergeCells count="37">
    <mergeCell ref="B1:Z1"/>
    <mergeCell ref="T3:T6"/>
    <mergeCell ref="U3:U6"/>
    <mergeCell ref="V3:V6"/>
    <mergeCell ref="W3:W6"/>
    <mergeCell ref="X3:X6"/>
    <mergeCell ref="Q3:Q6"/>
    <mergeCell ref="R3:R6"/>
    <mergeCell ref="Y3:Y6"/>
    <mergeCell ref="S3:S6"/>
    <mergeCell ref="M3:M6"/>
    <mergeCell ref="N3:N6"/>
    <mergeCell ref="B2:B7"/>
    <mergeCell ref="C2:J2"/>
    <mergeCell ref="K2:R2"/>
    <mergeCell ref="S2:Z2"/>
    <mergeCell ref="C3:C6"/>
    <mergeCell ref="D3:D6"/>
    <mergeCell ref="E3:E6"/>
    <mergeCell ref="Z3:Z6"/>
    <mergeCell ref="P3:P6"/>
    <mergeCell ref="G3:G6"/>
    <mergeCell ref="H3:H6"/>
    <mergeCell ref="I3:I6"/>
    <mergeCell ref="J3:J6"/>
    <mergeCell ref="K3:K6"/>
    <mergeCell ref="L3:L6"/>
    <mergeCell ref="A60:A71"/>
    <mergeCell ref="A73:A84"/>
    <mergeCell ref="A86:B86"/>
    <mergeCell ref="O3:O6"/>
    <mergeCell ref="A2:A7"/>
    <mergeCell ref="A8:A20"/>
    <mergeCell ref="A21:A33"/>
    <mergeCell ref="A34:A45"/>
    <mergeCell ref="A47:A58"/>
    <mergeCell ref="F3:F6"/>
  </mergeCells>
  <phoneticPr fontId="25" type="noConversion"/>
  <pageMargins left="0.78740157480314965" right="0.25" top="0.59055118110236227" bottom="0.49" header="0" footer="0"/>
  <pageSetup paperSize="9" scale="4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BH90"/>
  <sheetViews>
    <sheetView view="pageBreakPreview" topLeftCell="W7" zoomScale="60" zoomScaleNormal="80" workbookViewId="0">
      <selection activeCell="R96" sqref="R96"/>
    </sheetView>
  </sheetViews>
  <sheetFormatPr baseColWidth="10" defaultRowHeight="12.75" x14ac:dyDescent="0.2"/>
  <cols>
    <col min="1" max="1" width="7.42578125" customWidth="1"/>
    <col min="2" max="2" width="14" customWidth="1"/>
    <col min="3" max="6" width="11.5703125" bestFit="1" customWidth="1"/>
    <col min="7" max="10" width="11.5703125" customWidth="1"/>
    <col min="11" max="11" width="12.5703125" bestFit="1" customWidth="1"/>
    <col min="12" max="12" width="11.85546875" customWidth="1"/>
    <col min="13" max="14" width="11.5703125" bestFit="1" customWidth="1"/>
    <col min="15" max="18" width="11.5703125" customWidth="1"/>
    <col min="19" max="20" width="11.5703125" bestFit="1" customWidth="1"/>
    <col min="21" max="21" width="13.85546875" customWidth="1"/>
    <col min="22" max="22" width="12.140625" bestFit="1" customWidth="1"/>
    <col min="23" max="26" width="11.5703125" customWidth="1"/>
    <col min="27" max="28" width="8.140625" customWidth="1"/>
  </cols>
  <sheetData>
    <row r="1" spans="1:60" ht="23.25" customHeight="1" thickBot="1" x14ac:dyDescent="0.4">
      <c r="A1" s="11"/>
      <c r="B1" s="504" t="s">
        <v>97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12"/>
      <c r="Y1" s="12"/>
      <c r="Z1" s="12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ht="16.5" thickTop="1" thickBot="1" x14ac:dyDescent="0.3">
      <c r="A2" s="400" t="s">
        <v>1</v>
      </c>
      <c r="B2" s="403" t="s">
        <v>11</v>
      </c>
      <c r="C2" s="406" t="s">
        <v>34</v>
      </c>
      <c r="D2" s="406"/>
      <c r="E2" s="406"/>
      <c r="F2" s="406"/>
      <c r="G2" s="406"/>
      <c r="H2" s="406"/>
      <c r="I2" s="406"/>
      <c r="J2" s="406"/>
      <c r="K2" s="407" t="s">
        <v>10</v>
      </c>
      <c r="L2" s="406"/>
      <c r="M2" s="406"/>
      <c r="N2" s="406"/>
      <c r="O2" s="406"/>
      <c r="P2" s="406"/>
      <c r="Q2" s="406"/>
      <c r="R2" s="408"/>
      <c r="S2" s="407" t="s">
        <v>2</v>
      </c>
      <c r="T2" s="406"/>
      <c r="U2" s="406"/>
      <c r="V2" s="406"/>
      <c r="W2" s="406"/>
      <c r="X2" s="406"/>
      <c r="Y2" s="406"/>
      <c r="Z2" s="40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14.25" customHeight="1" thickTop="1" x14ac:dyDescent="0.2">
      <c r="A3" s="401"/>
      <c r="B3" s="404"/>
      <c r="C3" s="409" t="s">
        <v>43</v>
      </c>
      <c r="D3" s="412" t="s">
        <v>44</v>
      </c>
      <c r="E3" s="412" t="s">
        <v>45</v>
      </c>
      <c r="F3" s="412" t="s">
        <v>4</v>
      </c>
      <c r="G3" s="412" t="s">
        <v>57</v>
      </c>
      <c r="H3" s="412" t="s">
        <v>59</v>
      </c>
      <c r="I3" s="412" t="s">
        <v>60</v>
      </c>
      <c r="J3" s="432" t="s">
        <v>58</v>
      </c>
      <c r="K3" s="415" t="s">
        <v>46</v>
      </c>
      <c r="L3" s="418" t="s">
        <v>44</v>
      </c>
      <c r="M3" s="418" t="s">
        <v>47</v>
      </c>
      <c r="N3" s="418" t="s">
        <v>48</v>
      </c>
      <c r="O3" s="418" t="s">
        <v>57</v>
      </c>
      <c r="P3" s="418" t="s">
        <v>59</v>
      </c>
      <c r="Q3" s="418" t="s">
        <v>60</v>
      </c>
      <c r="R3" s="421" t="s">
        <v>58</v>
      </c>
      <c r="S3" s="415" t="s">
        <v>49</v>
      </c>
      <c r="T3" s="418" t="s">
        <v>44</v>
      </c>
      <c r="U3" s="418" t="s">
        <v>50</v>
      </c>
      <c r="V3" s="418" t="s">
        <v>51</v>
      </c>
      <c r="W3" s="418" t="s">
        <v>57</v>
      </c>
      <c r="X3" s="418" t="s">
        <v>59</v>
      </c>
      <c r="Y3" s="418" t="s">
        <v>60</v>
      </c>
      <c r="Z3" s="421" t="s">
        <v>58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14.25" customHeight="1" x14ac:dyDescent="0.2">
      <c r="A4" s="401"/>
      <c r="B4" s="404"/>
      <c r="C4" s="410"/>
      <c r="D4" s="413"/>
      <c r="E4" s="413"/>
      <c r="F4" s="413"/>
      <c r="G4" s="413"/>
      <c r="H4" s="413"/>
      <c r="I4" s="413"/>
      <c r="J4" s="433"/>
      <c r="K4" s="416"/>
      <c r="L4" s="419"/>
      <c r="M4" s="419"/>
      <c r="N4" s="419"/>
      <c r="O4" s="419"/>
      <c r="P4" s="419"/>
      <c r="Q4" s="419"/>
      <c r="R4" s="422"/>
      <c r="S4" s="416"/>
      <c r="T4" s="419"/>
      <c r="U4" s="419"/>
      <c r="V4" s="419"/>
      <c r="W4" s="419"/>
      <c r="X4" s="419"/>
      <c r="Y4" s="419"/>
      <c r="Z4" s="422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ht="14.25" customHeight="1" x14ac:dyDescent="0.2">
      <c r="A5" s="401"/>
      <c r="B5" s="404"/>
      <c r="C5" s="410"/>
      <c r="D5" s="413"/>
      <c r="E5" s="413"/>
      <c r="F5" s="413"/>
      <c r="G5" s="413"/>
      <c r="H5" s="413"/>
      <c r="I5" s="413"/>
      <c r="J5" s="433"/>
      <c r="K5" s="416"/>
      <c r="L5" s="419"/>
      <c r="M5" s="419"/>
      <c r="N5" s="419"/>
      <c r="O5" s="419"/>
      <c r="P5" s="419"/>
      <c r="Q5" s="419"/>
      <c r="R5" s="422"/>
      <c r="S5" s="416"/>
      <c r="T5" s="419"/>
      <c r="U5" s="419"/>
      <c r="V5" s="419"/>
      <c r="W5" s="419"/>
      <c r="X5" s="419"/>
      <c r="Y5" s="419"/>
      <c r="Z5" s="422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ht="24" customHeight="1" thickBot="1" x14ac:dyDescent="0.25">
      <c r="A6" s="401"/>
      <c r="B6" s="404"/>
      <c r="C6" s="411"/>
      <c r="D6" s="414"/>
      <c r="E6" s="414"/>
      <c r="F6" s="414"/>
      <c r="G6" s="414"/>
      <c r="H6" s="414"/>
      <c r="I6" s="414"/>
      <c r="J6" s="434"/>
      <c r="K6" s="417"/>
      <c r="L6" s="420"/>
      <c r="M6" s="420"/>
      <c r="N6" s="420"/>
      <c r="O6" s="420"/>
      <c r="P6" s="420"/>
      <c r="Q6" s="420"/>
      <c r="R6" s="423"/>
      <c r="S6" s="417"/>
      <c r="T6" s="420"/>
      <c r="U6" s="420"/>
      <c r="V6" s="420"/>
      <c r="W6" s="420"/>
      <c r="X6" s="420"/>
      <c r="Y6" s="420"/>
      <c r="Z6" s="423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6.5" thickTop="1" thickBot="1" x14ac:dyDescent="0.3">
      <c r="A7" s="402"/>
      <c r="B7" s="405"/>
      <c r="C7" s="154" t="s">
        <v>14</v>
      </c>
      <c r="D7" s="59"/>
      <c r="E7" s="59" t="s">
        <v>15</v>
      </c>
      <c r="F7" s="59"/>
      <c r="G7" s="59"/>
      <c r="H7" s="59"/>
      <c r="I7" s="59"/>
      <c r="J7" s="155"/>
      <c r="K7" s="58" t="s">
        <v>17</v>
      </c>
      <c r="L7" s="59"/>
      <c r="M7" s="59" t="s">
        <v>18</v>
      </c>
      <c r="N7" s="59" t="s">
        <v>35</v>
      </c>
      <c r="O7" s="59"/>
      <c r="P7" s="59"/>
      <c r="Q7" s="59"/>
      <c r="R7" s="60"/>
      <c r="S7" s="58" t="s">
        <v>19</v>
      </c>
      <c r="T7" s="59"/>
      <c r="U7" s="59" t="s">
        <v>36</v>
      </c>
      <c r="V7" s="59" t="s">
        <v>37</v>
      </c>
      <c r="W7" s="59"/>
      <c r="X7" s="59"/>
      <c r="Y7" s="59"/>
      <c r="Z7" s="6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ht="12.75" customHeight="1" thickTop="1" x14ac:dyDescent="0.2">
      <c r="A8" s="424">
        <v>2005</v>
      </c>
      <c r="B8" s="75" t="s">
        <v>21</v>
      </c>
      <c r="C8" s="297"/>
      <c r="D8" s="298"/>
      <c r="E8" s="298"/>
      <c r="F8" s="222" t="str">
        <f t="shared" ref="F8:F71" si="0">IF(C8=0,"-",(E8/C8*1000))</f>
        <v>-</v>
      </c>
      <c r="G8" s="222">
        <f t="shared" ref="G8:G39" si="1">IF(ISERROR($E$86/$C$86*1000)=TRUE,"-",($E$86/$C$86*1000))</f>
        <v>0</v>
      </c>
      <c r="H8" s="365">
        <v>0</v>
      </c>
      <c r="I8" s="365">
        <v>0</v>
      </c>
      <c r="J8" s="223" t="str">
        <f t="shared" ref="J8:J44" si="2">IF(C8=0,"",(((G8*0.001)+2.58*(SQRT(G8*0.001/C8))))*1000)</f>
        <v/>
      </c>
      <c r="K8" s="318"/>
      <c r="L8" s="298"/>
      <c r="M8" s="298"/>
      <c r="N8" s="224" t="str">
        <f t="shared" ref="N8:N71" si="3">IF(K8=0,"-",(M8/K8*1000))</f>
        <v>-</v>
      </c>
      <c r="O8" s="222" t="str">
        <f t="shared" ref="O8:O39" si="4">IF(ISERROR($M$86/$K$86*1000)=TRUE,"-",($M$86/$K$86*1000))</f>
        <v>-</v>
      </c>
      <c r="P8" s="365">
        <v>0</v>
      </c>
      <c r="Q8" s="365">
        <v>0</v>
      </c>
      <c r="R8" s="225" t="str">
        <f t="shared" ref="R8:R59" si="5">IF(K8=0,"",(((O8*0.001)+2.58*(SQRT(O8*0.001/K8))))*1000)</f>
        <v/>
      </c>
      <c r="S8" s="318"/>
      <c r="T8" s="298"/>
      <c r="U8" s="298"/>
      <c r="V8" s="224" t="str">
        <f>IF(S8=0,"-",(U8/S8*1000))</f>
        <v>-</v>
      </c>
      <c r="W8" s="222">
        <f>IF(ISERROR($U$86/$S$86*1000)=TRUE,"-",($U$86/$S$86*1000))</f>
        <v>0</v>
      </c>
      <c r="X8" s="365">
        <v>0</v>
      </c>
      <c r="Y8" s="365">
        <v>0</v>
      </c>
      <c r="Z8" s="225" t="str">
        <f>IF(S8=0,"",(((W8*0.001)+2.58*(SQRT(W8*0.001/S8))))*1000)</f>
        <v/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x14ac:dyDescent="0.2">
      <c r="A9" s="425"/>
      <c r="B9" s="56" t="s">
        <v>22</v>
      </c>
      <c r="C9" s="299"/>
      <c r="D9" s="300"/>
      <c r="E9" s="300"/>
      <c r="F9" s="226" t="str">
        <f t="shared" si="0"/>
        <v>-</v>
      </c>
      <c r="G9" s="226">
        <f t="shared" si="1"/>
        <v>0</v>
      </c>
      <c r="H9" s="365">
        <v>0</v>
      </c>
      <c r="I9" s="365">
        <v>0</v>
      </c>
      <c r="J9" s="227" t="str">
        <f t="shared" si="2"/>
        <v/>
      </c>
      <c r="K9" s="319"/>
      <c r="L9" s="300"/>
      <c r="M9" s="300"/>
      <c r="N9" s="228" t="str">
        <f t="shared" si="3"/>
        <v>-</v>
      </c>
      <c r="O9" s="226" t="str">
        <f t="shared" si="4"/>
        <v>-</v>
      </c>
      <c r="P9" s="365">
        <v>0</v>
      </c>
      <c r="Q9" s="365">
        <v>0</v>
      </c>
      <c r="R9" s="229" t="str">
        <f>IF(K9=0,"",(((O9*0.001)+2.58*(SQRT(O9*0.001/K9))))*1000)</f>
        <v/>
      </c>
      <c r="S9" s="319"/>
      <c r="T9" s="300"/>
      <c r="U9" s="300"/>
      <c r="V9" s="228" t="str">
        <f t="shared" ref="V9:V71" si="6">IF(S9=0,"-",(U9/S9*1000))</f>
        <v>-</v>
      </c>
      <c r="W9" s="226">
        <f t="shared" ref="W9:W39" si="7">IF(ISERROR($U$86/$S$86*1000)=TRUE,"-",($U$86/$S$86*1000))</f>
        <v>0</v>
      </c>
      <c r="X9" s="365">
        <v>0</v>
      </c>
      <c r="Y9" s="365">
        <v>0</v>
      </c>
      <c r="Z9" s="229" t="str">
        <f t="shared" ref="Z9:Z58" si="8">IF(S9=0,"",(((W9*0.001)+2.58*(SQRT(W9*0.001/S9))))*1000)</f>
        <v/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x14ac:dyDescent="0.2">
      <c r="A10" s="425"/>
      <c r="B10" s="56" t="s">
        <v>23</v>
      </c>
      <c r="C10" s="299"/>
      <c r="D10" s="300"/>
      <c r="E10" s="300"/>
      <c r="F10" s="226" t="str">
        <f t="shared" si="0"/>
        <v>-</v>
      </c>
      <c r="G10" s="226">
        <f t="shared" si="1"/>
        <v>0</v>
      </c>
      <c r="H10" s="365">
        <v>0</v>
      </c>
      <c r="I10" s="365">
        <v>0</v>
      </c>
      <c r="J10" s="227" t="str">
        <f t="shared" si="2"/>
        <v/>
      </c>
      <c r="K10" s="319"/>
      <c r="L10" s="300"/>
      <c r="M10" s="300"/>
      <c r="N10" s="228" t="str">
        <f t="shared" si="3"/>
        <v>-</v>
      </c>
      <c r="O10" s="226" t="str">
        <f t="shared" si="4"/>
        <v>-</v>
      </c>
      <c r="P10" s="365">
        <v>0</v>
      </c>
      <c r="Q10" s="365">
        <v>0</v>
      </c>
      <c r="R10" s="229" t="str">
        <f t="shared" si="5"/>
        <v/>
      </c>
      <c r="S10" s="319"/>
      <c r="T10" s="300"/>
      <c r="U10" s="300"/>
      <c r="V10" s="228" t="str">
        <f t="shared" si="6"/>
        <v>-</v>
      </c>
      <c r="W10" s="226">
        <f t="shared" si="7"/>
        <v>0</v>
      </c>
      <c r="X10" s="365">
        <v>0</v>
      </c>
      <c r="Y10" s="365">
        <v>0</v>
      </c>
      <c r="Z10" s="229" t="str">
        <f t="shared" si="8"/>
        <v/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425"/>
      <c r="B11" s="56" t="s">
        <v>24</v>
      </c>
      <c r="C11" s="299"/>
      <c r="D11" s="300"/>
      <c r="E11" s="300"/>
      <c r="F11" s="226" t="str">
        <f t="shared" si="0"/>
        <v>-</v>
      </c>
      <c r="G11" s="226">
        <f t="shared" si="1"/>
        <v>0</v>
      </c>
      <c r="H11" s="365">
        <v>0</v>
      </c>
      <c r="I11" s="365">
        <v>0</v>
      </c>
      <c r="J11" s="227" t="str">
        <f t="shared" si="2"/>
        <v/>
      </c>
      <c r="K11" s="319"/>
      <c r="L11" s="300"/>
      <c r="M11" s="300"/>
      <c r="N11" s="228" t="str">
        <f t="shared" si="3"/>
        <v>-</v>
      </c>
      <c r="O11" s="226" t="str">
        <f t="shared" si="4"/>
        <v>-</v>
      </c>
      <c r="P11" s="365">
        <v>0</v>
      </c>
      <c r="Q11" s="365">
        <v>0</v>
      </c>
      <c r="R11" s="229" t="str">
        <f t="shared" si="5"/>
        <v/>
      </c>
      <c r="S11" s="319"/>
      <c r="T11" s="300"/>
      <c r="U11" s="300"/>
      <c r="V11" s="228" t="str">
        <f t="shared" si="6"/>
        <v>-</v>
      </c>
      <c r="W11" s="226">
        <f t="shared" si="7"/>
        <v>0</v>
      </c>
      <c r="X11" s="365">
        <v>0</v>
      </c>
      <c r="Y11" s="365">
        <v>0</v>
      </c>
      <c r="Z11" s="229" t="str">
        <f t="shared" si="8"/>
        <v/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x14ac:dyDescent="0.2">
      <c r="A12" s="425"/>
      <c r="B12" s="56" t="s">
        <v>25</v>
      </c>
      <c r="C12" s="299"/>
      <c r="D12" s="300"/>
      <c r="E12" s="300"/>
      <c r="F12" s="226" t="str">
        <f t="shared" si="0"/>
        <v>-</v>
      </c>
      <c r="G12" s="226">
        <f t="shared" si="1"/>
        <v>0</v>
      </c>
      <c r="H12" s="365">
        <v>0</v>
      </c>
      <c r="I12" s="365">
        <v>0</v>
      </c>
      <c r="J12" s="227" t="str">
        <f t="shared" si="2"/>
        <v/>
      </c>
      <c r="K12" s="319"/>
      <c r="L12" s="300"/>
      <c r="M12" s="300"/>
      <c r="N12" s="228" t="str">
        <f t="shared" si="3"/>
        <v>-</v>
      </c>
      <c r="O12" s="226" t="str">
        <f t="shared" si="4"/>
        <v>-</v>
      </c>
      <c r="P12" s="365">
        <v>0</v>
      </c>
      <c r="Q12" s="365">
        <v>0</v>
      </c>
      <c r="R12" s="229" t="str">
        <f t="shared" si="5"/>
        <v/>
      </c>
      <c r="S12" s="319"/>
      <c r="T12" s="300"/>
      <c r="U12" s="300"/>
      <c r="V12" s="228" t="str">
        <f t="shared" si="6"/>
        <v>-</v>
      </c>
      <c r="W12" s="226">
        <f t="shared" si="7"/>
        <v>0</v>
      </c>
      <c r="X12" s="365">
        <v>0</v>
      </c>
      <c r="Y12" s="365">
        <v>0</v>
      </c>
      <c r="Z12" s="229" t="str">
        <f t="shared" si="8"/>
        <v/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x14ac:dyDescent="0.2">
      <c r="A13" s="425"/>
      <c r="B13" s="56" t="s">
        <v>26</v>
      </c>
      <c r="C13" s="299"/>
      <c r="D13" s="300"/>
      <c r="E13" s="300"/>
      <c r="F13" s="226" t="str">
        <f t="shared" si="0"/>
        <v>-</v>
      </c>
      <c r="G13" s="226">
        <f t="shared" si="1"/>
        <v>0</v>
      </c>
      <c r="H13" s="365">
        <v>0</v>
      </c>
      <c r="I13" s="365">
        <v>0</v>
      </c>
      <c r="J13" s="227" t="str">
        <f t="shared" si="2"/>
        <v/>
      </c>
      <c r="K13" s="319"/>
      <c r="L13" s="300"/>
      <c r="M13" s="300"/>
      <c r="N13" s="228" t="str">
        <f t="shared" si="3"/>
        <v>-</v>
      </c>
      <c r="O13" s="226" t="str">
        <f t="shared" si="4"/>
        <v>-</v>
      </c>
      <c r="P13" s="365">
        <v>0</v>
      </c>
      <c r="Q13" s="365">
        <v>0</v>
      </c>
      <c r="R13" s="229" t="str">
        <f t="shared" si="5"/>
        <v/>
      </c>
      <c r="S13" s="319"/>
      <c r="T13" s="300"/>
      <c r="U13" s="300"/>
      <c r="V13" s="228" t="str">
        <f t="shared" si="6"/>
        <v>-</v>
      </c>
      <c r="W13" s="226">
        <f t="shared" si="7"/>
        <v>0</v>
      </c>
      <c r="X13" s="365">
        <v>0</v>
      </c>
      <c r="Y13" s="365">
        <v>0</v>
      </c>
      <c r="Z13" s="229" t="str">
        <f t="shared" si="8"/>
        <v/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425"/>
      <c r="B14" s="56" t="s">
        <v>27</v>
      </c>
      <c r="C14" s="299"/>
      <c r="D14" s="300"/>
      <c r="E14" s="300"/>
      <c r="F14" s="226" t="str">
        <f t="shared" si="0"/>
        <v>-</v>
      </c>
      <c r="G14" s="226">
        <f t="shared" si="1"/>
        <v>0</v>
      </c>
      <c r="H14" s="365">
        <v>0</v>
      </c>
      <c r="I14" s="365">
        <v>0</v>
      </c>
      <c r="J14" s="227" t="str">
        <f t="shared" si="2"/>
        <v/>
      </c>
      <c r="K14" s="319"/>
      <c r="L14" s="300"/>
      <c r="M14" s="300"/>
      <c r="N14" s="228" t="str">
        <f t="shared" si="3"/>
        <v>-</v>
      </c>
      <c r="O14" s="226" t="str">
        <f t="shared" si="4"/>
        <v>-</v>
      </c>
      <c r="P14" s="365">
        <v>0</v>
      </c>
      <c r="Q14" s="365">
        <v>0</v>
      </c>
      <c r="R14" s="229" t="str">
        <f t="shared" si="5"/>
        <v/>
      </c>
      <c r="S14" s="319"/>
      <c r="T14" s="300"/>
      <c r="U14" s="300"/>
      <c r="V14" s="228" t="str">
        <f t="shared" si="6"/>
        <v>-</v>
      </c>
      <c r="W14" s="226">
        <f t="shared" si="7"/>
        <v>0</v>
      </c>
      <c r="X14" s="365">
        <v>0</v>
      </c>
      <c r="Y14" s="365">
        <v>0</v>
      </c>
      <c r="Z14" s="229" t="str">
        <f t="shared" si="8"/>
        <v/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x14ac:dyDescent="0.2">
      <c r="A15" s="425"/>
      <c r="B15" s="56" t="s">
        <v>28</v>
      </c>
      <c r="C15" s="299"/>
      <c r="D15" s="300"/>
      <c r="E15" s="300"/>
      <c r="F15" s="226" t="str">
        <f t="shared" si="0"/>
        <v>-</v>
      </c>
      <c r="G15" s="226">
        <f t="shared" si="1"/>
        <v>0</v>
      </c>
      <c r="H15" s="365">
        <v>0</v>
      </c>
      <c r="I15" s="365">
        <v>0</v>
      </c>
      <c r="J15" s="227" t="str">
        <f t="shared" si="2"/>
        <v/>
      </c>
      <c r="K15" s="319"/>
      <c r="L15" s="300"/>
      <c r="M15" s="300"/>
      <c r="N15" s="228" t="str">
        <f t="shared" si="3"/>
        <v>-</v>
      </c>
      <c r="O15" s="226" t="str">
        <f t="shared" si="4"/>
        <v>-</v>
      </c>
      <c r="P15" s="365">
        <v>0</v>
      </c>
      <c r="Q15" s="365">
        <v>0</v>
      </c>
      <c r="R15" s="229" t="str">
        <f t="shared" si="5"/>
        <v/>
      </c>
      <c r="S15" s="319"/>
      <c r="T15" s="300"/>
      <c r="U15" s="300"/>
      <c r="V15" s="228" t="str">
        <f t="shared" si="6"/>
        <v>-</v>
      </c>
      <c r="W15" s="226">
        <f t="shared" si="7"/>
        <v>0</v>
      </c>
      <c r="X15" s="365">
        <v>0</v>
      </c>
      <c r="Y15" s="365">
        <v>0</v>
      </c>
      <c r="Z15" s="229" t="str">
        <f t="shared" si="8"/>
        <v/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x14ac:dyDescent="0.2">
      <c r="A16" s="425"/>
      <c r="B16" s="56" t="s">
        <v>29</v>
      </c>
      <c r="C16" s="299"/>
      <c r="D16" s="300"/>
      <c r="E16" s="300"/>
      <c r="F16" s="226" t="str">
        <f t="shared" si="0"/>
        <v>-</v>
      </c>
      <c r="G16" s="226">
        <f t="shared" si="1"/>
        <v>0</v>
      </c>
      <c r="H16" s="365">
        <v>0</v>
      </c>
      <c r="I16" s="365">
        <v>0</v>
      </c>
      <c r="J16" s="227" t="str">
        <f t="shared" si="2"/>
        <v/>
      </c>
      <c r="K16" s="319"/>
      <c r="L16" s="300"/>
      <c r="M16" s="300"/>
      <c r="N16" s="228" t="str">
        <f t="shared" si="3"/>
        <v>-</v>
      </c>
      <c r="O16" s="226" t="str">
        <f t="shared" si="4"/>
        <v>-</v>
      </c>
      <c r="P16" s="365">
        <v>0</v>
      </c>
      <c r="Q16" s="365">
        <v>0</v>
      </c>
      <c r="R16" s="229" t="str">
        <f t="shared" si="5"/>
        <v/>
      </c>
      <c r="S16" s="319"/>
      <c r="T16" s="300"/>
      <c r="U16" s="300"/>
      <c r="V16" s="228" t="str">
        <f t="shared" si="6"/>
        <v>-</v>
      </c>
      <c r="W16" s="226">
        <f t="shared" si="7"/>
        <v>0</v>
      </c>
      <c r="X16" s="365">
        <v>0</v>
      </c>
      <c r="Y16" s="365">
        <v>0</v>
      </c>
      <c r="Z16" s="229" t="str">
        <f t="shared" si="8"/>
        <v/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425"/>
      <c r="B17" s="56" t="s">
        <v>30</v>
      </c>
      <c r="C17" s="299"/>
      <c r="D17" s="300"/>
      <c r="E17" s="300"/>
      <c r="F17" s="226" t="str">
        <f t="shared" si="0"/>
        <v>-</v>
      </c>
      <c r="G17" s="226">
        <f t="shared" si="1"/>
        <v>0</v>
      </c>
      <c r="H17" s="365">
        <v>0</v>
      </c>
      <c r="I17" s="365">
        <v>0</v>
      </c>
      <c r="J17" s="227" t="str">
        <f t="shared" si="2"/>
        <v/>
      </c>
      <c r="K17" s="319"/>
      <c r="L17" s="300"/>
      <c r="M17" s="300"/>
      <c r="N17" s="228" t="str">
        <f t="shared" si="3"/>
        <v>-</v>
      </c>
      <c r="O17" s="226" t="str">
        <f t="shared" si="4"/>
        <v>-</v>
      </c>
      <c r="P17" s="365">
        <v>0</v>
      </c>
      <c r="Q17" s="365">
        <v>0</v>
      </c>
      <c r="R17" s="229" t="str">
        <f t="shared" si="5"/>
        <v/>
      </c>
      <c r="S17" s="319"/>
      <c r="T17" s="300"/>
      <c r="U17" s="300"/>
      <c r="V17" s="228" t="str">
        <f t="shared" si="6"/>
        <v>-</v>
      </c>
      <c r="W17" s="226">
        <f t="shared" si="7"/>
        <v>0</v>
      </c>
      <c r="X17" s="365">
        <v>0</v>
      </c>
      <c r="Y17" s="365">
        <v>0</v>
      </c>
      <c r="Z17" s="229" t="str">
        <f t="shared" si="8"/>
        <v/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x14ac:dyDescent="0.2">
      <c r="A18" s="425"/>
      <c r="B18" s="56" t="s">
        <v>31</v>
      </c>
      <c r="C18" s="299"/>
      <c r="D18" s="300"/>
      <c r="E18" s="300"/>
      <c r="F18" s="226" t="str">
        <f t="shared" si="0"/>
        <v>-</v>
      </c>
      <c r="G18" s="226">
        <f t="shared" si="1"/>
        <v>0</v>
      </c>
      <c r="H18" s="365">
        <v>0</v>
      </c>
      <c r="I18" s="365">
        <v>0</v>
      </c>
      <c r="J18" s="227" t="str">
        <f t="shared" si="2"/>
        <v/>
      </c>
      <c r="K18" s="319"/>
      <c r="L18" s="300"/>
      <c r="M18" s="300"/>
      <c r="N18" s="228" t="str">
        <f t="shared" si="3"/>
        <v>-</v>
      </c>
      <c r="O18" s="226" t="str">
        <f t="shared" si="4"/>
        <v>-</v>
      </c>
      <c r="P18" s="365">
        <v>0</v>
      </c>
      <c r="Q18" s="365">
        <v>0</v>
      </c>
      <c r="R18" s="229" t="str">
        <f t="shared" si="5"/>
        <v/>
      </c>
      <c r="S18" s="319"/>
      <c r="T18" s="300"/>
      <c r="U18" s="300"/>
      <c r="V18" s="228" t="str">
        <f t="shared" si="6"/>
        <v>-</v>
      </c>
      <c r="W18" s="226">
        <f t="shared" si="7"/>
        <v>0</v>
      </c>
      <c r="X18" s="365">
        <v>0</v>
      </c>
      <c r="Y18" s="365">
        <v>0</v>
      </c>
      <c r="Z18" s="229" t="str">
        <f t="shared" si="8"/>
        <v/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3.5" thickBot="1" x14ac:dyDescent="0.25">
      <c r="A19" s="425"/>
      <c r="B19" s="63" t="s">
        <v>32</v>
      </c>
      <c r="C19" s="301"/>
      <c r="D19" s="302"/>
      <c r="E19" s="302"/>
      <c r="F19" s="230" t="str">
        <f t="shared" si="0"/>
        <v>-</v>
      </c>
      <c r="G19" s="230">
        <f t="shared" si="1"/>
        <v>0</v>
      </c>
      <c r="H19" s="365">
        <v>0</v>
      </c>
      <c r="I19" s="365">
        <v>0</v>
      </c>
      <c r="J19" s="231" t="str">
        <f t="shared" si="2"/>
        <v/>
      </c>
      <c r="K19" s="320"/>
      <c r="L19" s="302"/>
      <c r="M19" s="302"/>
      <c r="N19" s="232" t="str">
        <f t="shared" si="3"/>
        <v>-</v>
      </c>
      <c r="O19" s="230" t="str">
        <f t="shared" si="4"/>
        <v>-</v>
      </c>
      <c r="P19" s="365">
        <v>0</v>
      </c>
      <c r="Q19" s="365">
        <v>0</v>
      </c>
      <c r="R19" s="233" t="str">
        <f t="shared" si="5"/>
        <v/>
      </c>
      <c r="S19" s="320"/>
      <c r="T19" s="302"/>
      <c r="U19" s="302"/>
      <c r="V19" s="232" t="str">
        <f t="shared" si="6"/>
        <v>-</v>
      </c>
      <c r="W19" s="230">
        <f t="shared" si="7"/>
        <v>0</v>
      </c>
      <c r="X19" s="365">
        <v>0</v>
      </c>
      <c r="Y19" s="365">
        <v>0</v>
      </c>
      <c r="Z19" s="233" t="str">
        <f t="shared" si="8"/>
        <v/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14.25" thickTop="1" thickBot="1" x14ac:dyDescent="0.25">
      <c r="A20" s="426"/>
      <c r="B20" s="85" t="s">
        <v>33</v>
      </c>
      <c r="C20" s="303">
        <f>SUM(C8:C19)</f>
        <v>0</v>
      </c>
      <c r="D20" s="304">
        <f>SUM(D8:D19)</f>
        <v>0</v>
      </c>
      <c r="E20" s="304">
        <f>SUM(E8:E19)</f>
        <v>0</v>
      </c>
      <c r="F20" s="88" t="str">
        <f t="shared" si="0"/>
        <v>-</v>
      </c>
      <c r="G20" s="88">
        <f t="shared" si="1"/>
        <v>0</v>
      </c>
      <c r="H20" s="365">
        <v>0</v>
      </c>
      <c r="I20" s="365">
        <v>0</v>
      </c>
      <c r="J20" s="234" t="str">
        <f t="shared" si="2"/>
        <v/>
      </c>
      <c r="K20" s="321">
        <f>SUM(K8:K19)</f>
        <v>0</v>
      </c>
      <c r="L20" s="308">
        <f>SUM(L8:L19)</f>
        <v>0</v>
      </c>
      <c r="M20" s="308">
        <f>SUM(M8:M19)</f>
        <v>0</v>
      </c>
      <c r="N20" s="87" t="str">
        <f t="shared" si="3"/>
        <v>-</v>
      </c>
      <c r="O20" s="88" t="str">
        <f t="shared" si="4"/>
        <v>-</v>
      </c>
      <c r="P20" s="365">
        <v>0</v>
      </c>
      <c r="Q20" s="365">
        <v>0</v>
      </c>
      <c r="R20" s="235" t="str">
        <f t="shared" si="5"/>
        <v/>
      </c>
      <c r="S20" s="321">
        <f>SUM(S8:S19)</f>
        <v>0</v>
      </c>
      <c r="T20" s="308">
        <f>SUM(T8:T19)</f>
        <v>0</v>
      </c>
      <c r="U20" s="308">
        <f>SUM(U8:U19)</f>
        <v>0</v>
      </c>
      <c r="V20" s="87" t="str">
        <f t="shared" si="6"/>
        <v>-</v>
      </c>
      <c r="W20" s="88">
        <f t="shared" si="7"/>
        <v>0</v>
      </c>
      <c r="X20" s="365">
        <v>0</v>
      </c>
      <c r="Y20" s="365">
        <v>0</v>
      </c>
      <c r="Z20" s="235" t="str">
        <f t="shared" si="8"/>
        <v/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ht="12.75" customHeight="1" thickTop="1" x14ac:dyDescent="0.2">
      <c r="A21" s="424">
        <v>2006</v>
      </c>
      <c r="B21" s="55" t="s">
        <v>21</v>
      </c>
      <c r="C21" s="305"/>
      <c r="D21" s="306"/>
      <c r="E21" s="306"/>
      <c r="F21" s="236" t="str">
        <f t="shared" si="0"/>
        <v>-</v>
      </c>
      <c r="G21" s="236">
        <f t="shared" si="1"/>
        <v>0</v>
      </c>
      <c r="H21" s="365">
        <v>0</v>
      </c>
      <c r="I21" s="365">
        <v>0</v>
      </c>
      <c r="J21" s="237" t="str">
        <f t="shared" si="2"/>
        <v/>
      </c>
      <c r="K21" s="322"/>
      <c r="L21" s="306"/>
      <c r="M21" s="306"/>
      <c r="N21" s="238" t="str">
        <f t="shared" si="3"/>
        <v>-</v>
      </c>
      <c r="O21" s="236" t="str">
        <f t="shared" si="4"/>
        <v>-</v>
      </c>
      <c r="P21" s="365">
        <v>0</v>
      </c>
      <c r="Q21" s="365">
        <v>0</v>
      </c>
      <c r="R21" s="239" t="str">
        <f t="shared" si="5"/>
        <v/>
      </c>
      <c r="S21" s="322"/>
      <c r="T21" s="306"/>
      <c r="U21" s="306"/>
      <c r="V21" s="238" t="str">
        <f t="shared" si="6"/>
        <v>-</v>
      </c>
      <c r="W21" s="236">
        <f t="shared" si="7"/>
        <v>0</v>
      </c>
      <c r="X21" s="365">
        <v>0</v>
      </c>
      <c r="Y21" s="365">
        <v>0</v>
      </c>
      <c r="Z21" s="239" t="str">
        <f t="shared" si="8"/>
        <v/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425"/>
      <c r="B22" s="56" t="s">
        <v>22</v>
      </c>
      <c r="C22" s="299"/>
      <c r="D22" s="300"/>
      <c r="E22" s="300"/>
      <c r="F22" s="226" t="str">
        <f t="shared" si="0"/>
        <v>-</v>
      </c>
      <c r="G22" s="226">
        <f t="shared" si="1"/>
        <v>0</v>
      </c>
      <c r="H22" s="365">
        <v>0</v>
      </c>
      <c r="I22" s="365">
        <v>0</v>
      </c>
      <c r="J22" s="227" t="str">
        <f t="shared" si="2"/>
        <v/>
      </c>
      <c r="K22" s="319"/>
      <c r="L22" s="300"/>
      <c r="M22" s="300"/>
      <c r="N22" s="228" t="str">
        <f t="shared" si="3"/>
        <v>-</v>
      </c>
      <c r="O22" s="226" t="str">
        <f t="shared" si="4"/>
        <v>-</v>
      </c>
      <c r="P22" s="365">
        <v>0</v>
      </c>
      <c r="Q22" s="365">
        <v>0</v>
      </c>
      <c r="R22" s="229" t="str">
        <f t="shared" si="5"/>
        <v/>
      </c>
      <c r="S22" s="319"/>
      <c r="T22" s="300"/>
      <c r="U22" s="300"/>
      <c r="V22" s="228" t="str">
        <f t="shared" si="6"/>
        <v>-</v>
      </c>
      <c r="W22" s="226">
        <f t="shared" si="7"/>
        <v>0</v>
      </c>
      <c r="X22" s="365">
        <v>0</v>
      </c>
      <c r="Y22" s="365">
        <v>0</v>
      </c>
      <c r="Z22" s="229" t="str">
        <f t="shared" si="8"/>
        <v/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425"/>
      <c r="B23" s="56" t="s">
        <v>23</v>
      </c>
      <c r="C23" s="299"/>
      <c r="D23" s="300"/>
      <c r="E23" s="300"/>
      <c r="F23" s="226" t="str">
        <f t="shared" si="0"/>
        <v>-</v>
      </c>
      <c r="G23" s="226">
        <f t="shared" si="1"/>
        <v>0</v>
      </c>
      <c r="H23" s="365">
        <v>0</v>
      </c>
      <c r="I23" s="365">
        <v>0</v>
      </c>
      <c r="J23" s="227" t="str">
        <f t="shared" si="2"/>
        <v/>
      </c>
      <c r="K23" s="319"/>
      <c r="L23" s="300"/>
      <c r="M23" s="300"/>
      <c r="N23" s="228" t="str">
        <f t="shared" si="3"/>
        <v>-</v>
      </c>
      <c r="O23" s="226" t="str">
        <f t="shared" si="4"/>
        <v>-</v>
      </c>
      <c r="P23" s="365">
        <v>0</v>
      </c>
      <c r="Q23" s="365">
        <v>0</v>
      </c>
      <c r="R23" s="229" t="str">
        <f t="shared" si="5"/>
        <v/>
      </c>
      <c r="S23" s="319"/>
      <c r="T23" s="300"/>
      <c r="U23" s="300"/>
      <c r="V23" s="228" t="str">
        <f t="shared" si="6"/>
        <v>-</v>
      </c>
      <c r="W23" s="226">
        <f t="shared" si="7"/>
        <v>0</v>
      </c>
      <c r="X23" s="365">
        <v>0</v>
      </c>
      <c r="Y23" s="365">
        <v>0</v>
      </c>
      <c r="Z23" s="229" t="str">
        <f t="shared" si="8"/>
        <v/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425"/>
      <c r="B24" s="56" t="s">
        <v>24</v>
      </c>
      <c r="C24" s="299"/>
      <c r="D24" s="300"/>
      <c r="E24" s="300"/>
      <c r="F24" s="226" t="str">
        <f t="shared" si="0"/>
        <v>-</v>
      </c>
      <c r="G24" s="226">
        <f t="shared" si="1"/>
        <v>0</v>
      </c>
      <c r="H24" s="365">
        <v>0</v>
      </c>
      <c r="I24" s="365">
        <v>0</v>
      </c>
      <c r="J24" s="227" t="str">
        <f t="shared" si="2"/>
        <v/>
      </c>
      <c r="K24" s="319"/>
      <c r="L24" s="300"/>
      <c r="M24" s="300"/>
      <c r="N24" s="228" t="str">
        <f t="shared" si="3"/>
        <v>-</v>
      </c>
      <c r="O24" s="226" t="str">
        <f t="shared" si="4"/>
        <v>-</v>
      </c>
      <c r="P24" s="365">
        <v>0</v>
      </c>
      <c r="Q24" s="365">
        <v>0</v>
      </c>
      <c r="R24" s="229" t="str">
        <f t="shared" si="5"/>
        <v/>
      </c>
      <c r="S24" s="319"/>
      <c r="T24" s="300"/>
      <c r="U24" s="300"/>
      <c r="V24" s="228" t="str">
        <f t="shared" si="6"/>
        <v>-</v>
      </c>
      <c r="W24" s="226">
        <f t="shared" si="7"/>
        <v>0</v>
      </c>
      <c r="X24" s="365">
        <v>0</v>
      </c>
      <c r="Y24" s="365">
        <v>0</v>
      </c>
      <c r="Z24" s="229" t="str">
        <f t="shared" si="8"/>
        <v/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425"/>
      <c r="B25" s="56" t="s">
        <v>25</v>
      </c>
      <c r="C25" s="299"/>
      <c r="D25" s="300"/>
      <c r="E25" s="300"/>
      <c r="F25" s="226" t="str">
        <f t="shared" si="0"/>
        <v>-</v>
      </c>
      <c r="G25" s="226">
        <f t="shared" si="1"/>
        <v>0</v>
      </c>
      <c r="H25" s="365">
        <v>0</v>
      </c>
      <c r="I25" s="365">
        <v>0</v>
      </c>
      <c r="J25" s="227" t="str">
        <f t="shared" si="2"/>
        <v/>
      </c>
      <c r="K25" s="319"/>
      <c r="L25" s="300"/>
      <c r="M25" s="300"/>
      <c r="N25" s="228" t="str">
        <f t="shared" si="3"/>
        <v>-</v>
      </c>
      <c r="O25" s="226" t="str">
        <f t="shared" si="4"/>
        <v>-</v>
      </c>
      <c r="P25" s="365">
        <v>0</v>
      </c>
      <c r="Q25" s="365">
        <v>0</v>
      </c>
      <c r="R25" s="229" t="str">
        <f t="shared" si="5"/>
        <v/>
      </c>
      <c r="S25" s="319"/>
      <c r="T25" s="300"/>
      <c r="U25" s="300"/>
      <c r="V25" s="228" t="str">
        <f t="shared" si="6"/>
        <v>-</v>
      </c>
      <c r="W25" s="226">
        <f t="shared" si="7"/>
        <v>0</v>
      </c>
      <c r="X25" s="365">
        <v>0</v>
      </c>
      <c r="Y25" s="365">
        <v>0</v>
      </c>
      <c r="Z25" s="229" t="str">
        <f t="shared" si="8"/>
        <v/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425"/>
      <c r="B26" s="56" t="s">
        <v>26</v>
      </c>
      <c r="C26" s="299"/>
      <c r="D26" s="300"/>
      <c r="E26" s="300"/>
      <c r="F26" s="226" t="str">
        <f t="shared" si="0"/>
        <v>-</v>
      </c>
      <c r="G26" s="226">
        <f t="shared" si="1"/>
        <v>0</v>
      </c>
      <c r="H26" s="365">
        <v>0</v>
      </c>
      <c r="I26" s="365">
        <v>0</v>
      </c>
      <c r="J26" s="227" t="str">
        <f t="shared" si="2"/>
        <v/>
      </c>
      <c r="K26" s="319"/>
      <c r="L26" s="300"/>
      <c r="M26" s="300"/>
      <c r="N26" s="228" t="str">
        <f t="shared" si="3"/>
        <v>-</v>
      </c>
      <c r="O26" s="226" t="str">
        <f t="shared" si="4"/>
        <v>-</v>
      </c>
      <c r="P26" s="365">
        <v>0</v>
      </c>
      <c r="Q26" s="365">
        <v>0</v>
      </c>
      <c r="R26" s="229" t="str">
        <f t="shared" si="5"/>
        <v/>
      </c>
      <c r="S26" s="319"/>
      <c r="T26" s="300"/>
      <c r="U26" s="300"/>
      <c r="V26" s="228" t="str">
        <f t="shared" si="6"/>
        <v>-</v>
      </c>
      <c r="W26" s="226">
        <f t="shared" si="7"/>
        <v>0</v>
      </c>
      <c r="X26" s="365">
        <v>0</v>
      </c>
      <c r="Y26" s="365">
        <v>0</v>
      </c>
      <c r="Z26" s="229" t="str">
        <f t="shared" si="8"/>
        <v/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x14ac:dyDescent="0.2">
      <c r="A27" s="425"/>
      <c r="B27" s="56" t="s">
        <v>27</v>
      </c>
      <c r="C27" s="299"/>
      <c r="D27" s="300"/>
      <c r="E27" s="300"/>
      <c r="F27" s="226" t="str">
        <f t="shared" si="0"/>
        <v>-</v>
      </c>
      <c r="G27" s="226">
        <f t="shared" si="1"/>
        <v>0</v>
      </c>
      <c r="H27" s="365">
        <v>0</v>
      </c>
      <c r="I27" s="365">
        <v>0</v>
      </c>
      <c r="J27" s="227" t="str">
        <f t="shared" si="2"/>
        <v/>
      </c>
      <c r="K27" s="319"/>
      <c r="L27" s="300"/>
      <c r="M27" s="300"/>
      <c r="N27" s="228" t="str">
        <f t="shared" si="3"/>
        <v>-</v>
      </c>
      <c r="O27" s="226" t="str">
        <f t="shared" si="4"/>
        <v>-</v>
      </c>
      <c r="P27" s="365">
        <v>0</v>
      </c>
      <c r="Q27" s="365">
        <v>0</v>
      </c>
      <c r="R27" s="229" t="str">
        <f t="shared" si="5"/>
        <v/>
      </c>
      <c r="S27" s="319"/>
      <c r="T27" s="300"/>
      <c r="U27" s="300"/>
      <c r="V27" s="228" t="str">
        <f t="shared" si="6"/>
        <v>-</v>
      </c>
      <c r="W27" s="226">
        <f t="shared" si="7"/>
        <v>0</v>
      </c>
      <c r="X27" s="365">
        <v>0</v>
      </c>
      <c r="Y27" s="365">
        <v>0</v>
      </c>
      <c r="Z27" s="229" t="str">
        <f t="shared" si="8"/>
        <v/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425"/>
      <c r="B28" s="56" t="s">
        <v>28</v>
      </c>
      <c r="C28" s="299"/>
      <c r="D28" s="300"/>
      <c r="E28" s="300"/>
      <c r="F28" s="226" t="str">
        <f t="shared" si="0"/>
        <v>-</v>
      </c>
      <c r="G28" s="226">
        <f t="shared" si="1"/>
        <v>0</v>
      </c>
      <c r="H28" s="365">
        <v>0</v>
      </c>
      <c r="I28" s="365">
        <v>0</v>
      </c>
      <c r="J28" s="227" t="str">
        <f t="shared" si="2"/>
        <v/>
      </c>
      <c r="K28" s="319"/>
      <c r="L28" s="300"/>
      <c r="M28" s="300"/>
      <c r="N28" s="228" t="str">
        <f t="shared" si="3"/>
        <v>-</v>
      </c>
      <c r="O28" s="226" t="str">
        <f t="shared" si="4"/>
        <v>-</v>
      </c>
      <c r="P28" s="365">
        <v>0</v>
      </c>
      <c r="Q28" s="365">
        <v>0</v>
      </c>
      <c r="R28" s="229" t="str">
        <f t="shared" si="5"/>
        <v/>
      </c>
      <c r="S28" s="319"/>
      <c r="T28" s="300"/>
      <c r="U28" s="300"/>
      <c r="V28" s="228" t="str">
        <f t="shared" si="6"/>
        <v>-</v>
      </c>
      <c r="W28" s="226">
        <f t="shared" si="7"/>
        <v>0</v>
      </c>
      <c r="X28" s="365">
        <v>0</v>
      </c>
      <c r="Y28" s="365">
        <v>0</v>
      </c>
      <c r="Z28" s="229" t="str">
        <f t="shared" si="8"/>
        <v/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425"/>
      <c r="B29" s="56" t="s">
        <v>29</v>
      </c>
      <c r="C29" s="299"/>
      <c r="D29" s="300"/>
      <c r="E29" s="300"/>
      <c r="F29" s="226" t="str">
        <f t="shared" si="0"/>
        <v>-</v>
      </c>
      <c r="G29" s="226">
        <f t="shared" si="1"/>
        <v>0</v>
      </c>
      <c r="H29" s="365">
        <v>0</v>
      </c>
      <c r="I29" s="365">
        <v>0</v>
      </c>
      <c r="J29" s="227" t="str">
        <f t="shared" si="2"/>
        <v/>
      </c>
      <c r="K29" s="319"/>
      <c r="L29" s="300"/>
      <c r="M29" s="300"/>
      <c r="N29" s="228" t="str">
        <f t="shared" si="3"/>
        <v>-</v>
      </c>
      <c r="O29" s="226" t="str">
        <f t="shared" si="4"/>
        <v>-</v>
      </c>
      <c r="P29" s="365">
        <v>0</v>
      </c>
      <c r="Q29" s="365">
        <v>0</v>
      </c>
      <c r="R29" s="229" t="str">
        <f t="shared" si="5"/>
        <v/>
      </c>
      <c r="S29" s="319"/>
      <c r="T29" s="300"/>
      <c r="U29" s="300"/>
      <c r="V29" s="228" t="str">
        <f t="shared" si="6"/>
        <v>-</v>
      </c>
      <c r="W29" s="226">
        <f t="shared" si="7"/>
        <v>0</v>
      </c>
      <c r="X29" s="365">
        <v>0</v>
      </c>
      <c r="Y29" s="365">
        <v>0</v>
      </c>
      <c r="Z29" s="229" t="str">
        <f t="shared" si="8"/>
        <v/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x14ac:dyDescent="0.2">
      <c r="A30" s="425"/>
      <c r="B30" s="56" t="s">
        <v>30</v>
      </c>
      <c r="C30" s="299"/>
      <c r="D30" s="300"/>
      <c r="E30" s="300"/>
      <c r="F30" s="226" t="str">
        <f t="shared" si="0"/>
        <v>-</v>
      </c>
      <c r="G30" s="226">
        <f t="shared" si="1"/>
        <v>0</v>
      </c>
      <c r="H30" s="365">
        <v>0</v>
      </c>
      <c r="I30" s="365">
        <v>0</v>
      </c>
      <c r="J30" s="227" t="str">
        <f t="shared" si="2"/>
        <v/>
      </c>
      <c r="K30" s="319"/>
      <c r="L30" s="300"/>
      <c r="M30" s="300"/>
      <c r="N30" s="228" t="str">
        <f t="shared" si="3"/>
        <v>-</v>
      </c>
      <c r="O30" s="226" t="str">
        <f t="shared" si="4"/>
        <v>-</v>
      </c>
      <c r="P30" s="365">
        <v>0</v>
      </c>
      <c r="Q30" s="365">
        <v>0</v>
      </c>
      <c r="R30" s="229" t="str">
        <f t="shared" si="5"/>
        <v/>
      </c>
      <c r="S30" s="319"/>
      <c r="T30" s="300"/>
      <c r="U30" s="300"/>
      <c r="V30" s="228" t="str">
        <f t="shared" si="6"/>
        <v>-</v>
      </c>
      <c r="W30" s="226">
        <f t="shared" si="7"/>
        <v>0</v>
      </c>
      <c r="X30" s="365">
        <v>0</v>
      </c>
      <c r="Y30" s="365">
        <v>0</v>
      </c>
      <c r="Z30" s="229" t="str">
        <f t="shared" si="8"/>
        <v/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425"/>
      <c r="B31" s="56" t="s">
        <v>31</v>
      </c>
      <c r="C31" s="299"/>
      <c r="D31" s="300"/>
      <c r="E31" s="300"/>
      <c r="F31" s="226" t="str">
        <f t="shared" si="0"/>
        <v>-</v>
      </c>
      <c r="G31" s="226">
        <f t="shared" si="1"/>
        <v>0</v>
      </c>
      <c r="H31" s="365">
        <v>0</v>
      </c>
      <c r="I31" s="365">
        <v>0</v>
      </c>
      <c r="J31" s="227" t="str">
        <f t="shared" si="2"/>
        <v/>
      </c>
      <c r="K31" s="319"/>
      <c r="L31" s="300"/>
      <c r="M31" s="300"/>
      <c r="N31" s="228" t="str">
        <f t="shared" si="3"/>
        <v>-</v>
      </c>
      <c r="O31" s="226" t="str">
        <f t="shared" si="4"/>
        <v>-</v>
      </c>
      <c r="P31" s="365">
        <v>0</v>
      </c>
      <c r="Q31" s="365">
        <v>0</v>
      </c>
      <c r="R31" s="229" t="str">
        <f t="shared" si="5"/>
        <v/>
      </c>
      <c r="S31" s="319"/>
      <c r="T31" s="300"/>
      <c r="U31" s="300"/>
      <c r="V31" s="228" t="str">
        <f t="shared" si="6"/>
        <v>-</v>
      </c>
      <c r="W31" s="226">
        <f t="shared" si="7"/>
        <v>0</v>
      </c>
      <c r="X31" s="365">
        <v>0</v>
      </c>
      <c r="Y31" s="365">
        <v>0</v>
      </c>
      <c r="Z31" s="229" t="str">
        <f t="shared" si="8"/>
        <v/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13.5" thickBot="1" x14ac:dyDescent="0.25">
      <c r="A32" s="425"/>
      <c r="B32" s="63" t="s">
        <v>32</v>
      </c>
      <c r="C32" s="301"/>
      <c r="D32" s="302"/>
      <c r="E32" s="302"/>
      <c r="F32" s="230" t="str">
        <f t="shared" si="0"/>
        <v>-</v>
      </c>
      <c r="G32" s="230">
        <f t="shared" si="1"/>
        <v>0</v>
      </c>
      <c r="H32" s="365">
        <v>0</v>
      </c>
      <c r="I32" s="365">
        <v>0</v>
      </c>
      <c r="J32" s="231" t="str">
        <f t="shared" si="2"/>
        <v/>
      </c>
      <c r="K32" s="320"/>
      <c r="L32" s="302"/>
      <c r="M32" s="302"/>
      <c r="N32" s="232" t="str">
        <f t="shared" si="3"/>
        <v>-</v>
      </c>
      <c r="O32" s="230" t="str">
        <f t="shared" si="4"/>
        <v>-</v>
      </c>
      <c r="P32" s="365">
        <v>0</v>
      </c>
      <c r="Q32" s="365">
        <v>0</v>
      </c>
      <c r="R32" s="233" t="str">
        <f t="shared" si="5"/>
        <v/>
      </c>
      <c r="S32" s="320"/>
      <c r="T32" s="302"/>
      <c r="U32" s="302"/>
      <c r="V32" s="232" t="str">
        <f t="shared" si="6"/>
        <v>-</v>
      </c>
      <c r="W32" s="230">
        <f t="shared" si="7"/>
        <v>0</v>
      </c>
      <c r="X32" s="365">
        <v>0</v>
      </c>
      <c r="Y32" s="365">
        <v>0</v>
      </c>
      <c r="Z32" s="233" t="str">
        <f t="shared" si="8"/>
        <v/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14.25" thickTop="1" thickBot="1" x14ac:dyDescent="0.25">
      <c r="A33" s="426"/>
      <c r="B33" s="85" t="s">
        <v>33</v>
      </c>
      <c r="C33" s="307">
        <f>SUM(C21:C32)</f>
        <v>0</v>
      </c>
      <c r="D33" s="308">
        <f>SUM(D21:D32)</f>
        <v>0</v>
      </c>
      <c r="E33" s="308">
        <f>SUM(E21:E32)</f>
        <v>0</v>
      </c>
      <c r="F33" s="88" t="str">
        <f t="shared" si="0"/>
        <v>-</v>
      </c>
      <c r="G33" s="88">
        <f t="shared" si="1"/>
        <v>0</v>
      </c>
      <c r="H33" s="365">
        <v>0</v>
      </c>
      <c r="I33" s="365">
        <v>0</v>
      </c>
      <c r="J33" s="234" t="str">
        <f t="shared" si="2"/>
        <v/>
      </c>
      <c r="K33" s="321">
        <f>SUM(K21:K32)</f>
        <v>0</v>
      </c>
      <c r="L33" s="308">
        <f>SUM(L21:L32)</f>
        <v>0</v>
      </c>
      <c r="M33" s="308">
        <f>SUM(M21:M32)</f>
        <v>0</v>
      </c>
      <c r="N33" s="87" t="str">
        <f t="shared" si="3"/>
        <v>-</v>
      </c>
      <c r="O33" s="88" t="str">
        <f t="shared" si="4"/>
        <v>-</v>
      </c>
      <c r="P33" s="365">
        <v>0</v>
      </c>
      <c r="Q33" s="365">
        <v>0</v>
      </c>
      <c r="R33" s="235" t="str">
        <f t="shared" si="5"/>
        <v/>
      </c>
      <c r="S33" s="321">
        <f>SUM(S21:S32)</f>
        <v>0</v>
      </c>
      <c r="T33" s="308">
        <f>SUM(T21:T32)</f>
        <v>0</v>
      </c>
      <c r="U33" s="308">
        <f>SUM(U21:U32)</f>
        <v>0</v>
      </c>
      <c r="V33" s="87" t="str">
        <f t="shared" si="6"/>
        <v>-</v>
      </c>
      <c r="W33" s="88">
        <f t="shared" si="7"/>
        <v>0</v>
      </c>
      <c r="X33" s="365">
        <v>0</v>
      </c>
      <c r="Y33" s="365">
        <v>0</v>
      </c>
      <c r="Z33" s="235" t="str">
        <f t="shared" si="8"/>
        <v/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2.75" customHeight="1" thickTop="1" x14ac:dyDescent="0.2">
      <c r="A34" s="427">
        <v>2007</v>
      </c>
      <c r="B34" s="55" t="s">
        <v>21</v>
      </c>
      <c r="C34" s="305"/>
      <c r="D34" s="306"/>
      <c r="E34" s="306"/>
      <c r="F34" s="236" t="str">
        <f t="shared" si="0"/>
        <v>-</v>
      </c>
      <c r="G34" s="236">
        <f t="shared" si="1"/>
        <v>0</v>
      </c>
      <c r="H34" s="365">
        <v>0</v>
      </c>
      <c r="I34" s="365">
        <v>0</v>
      </c>
      <c r="J34" s="237" t="str">
        <f t="shared" si="2"/>
        <v/>
      </c>
      <c r="K34" s="322"/>
      <c r="L34" s="306"/>
      <c r="M34" s="306"/>
      <c r="N34" s="238" t="str">
        <f t="shared" si="3"/>
        <v>-</v>
      </c>
      <c r="O34" s="236" t="str">
        <f t="shared" si="4"/>
        <v>-</v>
      </c>
      <c r="P34" s="365">
        <v>0</v>
      </c>
      <c r="Q34" s="365">
        <v>0</v>
      </c>
      <c r="R34" s="239" t="str">
        <f t="shared" si="5"/>
        <v/>
      </c>
      <c r="S34" s="322"/>
      <c r="T34" s="306"/>
      <c r="U34" s="306"/>
      <c r="V34" s="238" t="str">
        <f t="shared" si="6"/>
        <v>-</v>
      </c>
      <c r="W34" s="236">
        <f t="shared" si="7"/>
        <v>0</v>
      </c>
      <c r="X34" s="365">
        <v>0</v>
      </c>
      <c r="Y34" s="365">
        <v>0</v>
      </c>
      <c r="Z34" s="239" t="str">
        <f t="shared" si="8"/>
        <v/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x14ac:dyDescent="0.2">
      <c r="A35" s="428"/>
      <c r="B35" s="56" t="s">
        <v>22</v>
      </c>
      <c r="C35" s="299"/>
      <c r="D35" s="300"/>
      <c r="E35" s="300"/>
      <c r="F35" s="226" t="str">
        <f t="shared" si="0"/>
        <v>-</v>
      </c>
      <c r="G35" s="226">
        <f t="shared" si="1"/>
        <v>0</v>
      </c>
      <c r="H35" s="365">
        <v>0</v>
      </c>
      <c r="I35" s="365">
        <v>0</v>
      </c>
      <c r="J35" s="227" t="str">
        <f t="shared" si="2"/>
        <v/>
      </c>
      <c r="K35" s="319"/>
      <c r="L35" s="300"/>
      <c r="M35" s="300"/>
      <c r="N35" s="228" t="str">
        <f t="shared" si="3"/>
        <v>-</v>
      </c>
      <c r="O35" s="226" t="str">
        <f t="shared" si="4"/>
        <v>-</v>
      </c>
      <c r="P35" s="365">
        <v>0</v>
      </c>
      <c r="Q35" s="365">
        <v>0</v>
      </c>
      <c r="R35" s="229" t="str">
        <f t="shared" si="5"/>
        <v/>
      </c>
      <c r="S35" s="319"/>
      <c r="T35" s="300"/>
      <c r="U35" s="300"/>
      <c r="V35" s="228" t="str">
        <f t="shared" si="6"/>
        <v>-</v>
      </c>
      <c r="W35" s="226">
        <f t="shared" si="7"/>
        <v>0</v>
      </c>
      <c r="X35" s="365">
        <v>0</v>
      </c>
      <c r="Y35" s="365">
        <v>0</v>
      </c>
      <c r="Z35" s="229" t="str">
        <f t="shared" si="8"/>
        <v/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x14ac:dyDescent="0.2">
      <c r="A36" s="428"/>
      <c r="B36" s="56" t="s">
        <v>23</v>
      </c>
      <c r="C36" s="299"/>
      <c r="D36" s="300"/>
      <c r="E36" s="300"/>
      <c r="F36" s="226" t="str">
        <f t="shared" si="0"/>
        <v>-</v>
      </c>
      <c r="G36" s="226">
        <f t="shared" si="1"/>
        <v>0</v>
      </c>
      <c r="H36" s="365">
        <v>0</v>
      </c>
      <c r="I36" s="365">
        <v>0</v>
      </c>
      <c r="J36" s="227" t="str">
        <f t="shared" si="2"/>
        <v/>
      </c>
      <c r="K36" s="319"/>
      <c r="L36" s="300"/>
      <c r="M36" s="300"/>
      <c r="N36" s="228" t="str">
        <f t="shared" si="3"/>
        <v>-</v>
      </c>
      <c r="O36" s="226" t="str">
        <f t="shared" si="4"/>
        <v>-</v>
      </c>
      <c r="P36" s="365">
        <v>0</v>
      </c>
      <c r="Q36" s="365">
        <v>0</v>
      </c>
      <c r="R36" s="229" t="str">
        <f t="shared" si="5"/>
        <v/>
      </c>
      <c r="S36" s="319"/>
      <c r="T36" s="300"/>
      <c r="U36" s="300"/>
      <c r="V36" s="228" t="str">
        <f t="shared" si="6"/>
        <v>-</v>
      </c>
      <c r="W36" s="226">
        <f t="shared" si="7"/>
        <v>0</v>
      </c>
      <c r="X36" s="365">
        <v>0</v>
      </c>
      <c r="Y36" s="365">
        <v>0</v>
      </c>
      <c r="Z36" s="229" t="str">
        <f t="shared" si="8"/>
        <v/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">
      <c r="A37" s="428"/>
      <c r="B37" s="56" t="s">
        <v>24</v>
      </c>
      <c r="C37" s="299"/>
      <c r="D37" s="300"/>
      <c r="E37" s="300"/>
      <c r="F37" s="226" t="str">
        <f t="shared" si="0"/>
        <v>-</v>
      </c>
      <c r="G37" s="226">
        <f t="shared" si="1"/>
        <v>0</v>
      </c>
      <c r="H37" s="365">
        <v>0</v>
      </c>
      <c r="I37" s="365">
        <v>0</v>
      </c>
      <c r="J37" s="227" t="str">
        <f t="shared" si="2"/>
        <v/>
      </c>
      <c r="K37" s="319"/>
      <c r="L37" s="300"/>
      <c r="M37" s="300"/>
      <c r="N37" s="228" t="str">
        <f t="shared" si="3"/>
        <v>-</v>
      </c>
      <c r="O37" s="226" t="str">
        <f t="shared" si="4"/>
        <v>-</v>
      </c>
      <c r="P37" s="365">
        <v>0</v>
      </c>
      <c r="Q37" s="365">
        <v>0</v>
      </c>
      <c r="R37" s="229" t="str">
        <f t="shared" si="5"/>
        <v/>
      </c>
      <c r="S37" s="319"/>
      <c r="T37" s="300"/>
      <c r="U37" s="300"/>
      <c r="V37" s="228" t="str">
        <f t="shared" si="6"/>
        <v>-</v>
      </c>
      <c r="W37" s="226">
        <f t="shared" si="7"/>
        <v>0</v>
      </c>
      <c r="X37" s="365">
        <v>0</v>
      </c>
      <c r="Y37" s="365">
        <v>0</v>
      </c>
      <c r="Z37" s="229" t="str">
        <f t="shared" si="8"/>
        <v/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x14ac:dyDescent="0.2">
      <c r="A38" s="428"/>
      <c r="B38" s="56" t="s">
        <v>25</v>
      </c>
      <c r="C38" s="299"/>
      <c r="D38" s="300"/>
      <c r="E38" s="300"/>
      <c r="F38" s="226" t="str">
        <f t="shared" si="0"/>
        <v>-</v>
      </c>
      <c r="G38" s="226">
        <f t="shared" si="1"/>
        <v>0</v>
      </c>
      <c r="H38" s="365">
        <v>0</v>
      </c>
      <c r="I38" s="365">
        <v>0</v>
      </c>
      <c r="J38" s="227" t="str">
        <f t="shared" si="2"/>
        <v/>
      </c>
      <c r="K38" s="319"/>
      <c r="L38" s="300"/>
      <c r="M38" s="300"/>
      <c r="N38" s="228" t="str">
        <f t="shared" si="3"/>
        <v>-</v>
      </c>
      <c r="O38" s="226" t="str">
        <f t="shared" si="4"/>
        <v>-</v>
      </c>
      <c r="P38" s="365">
        <v>0</v>
      </c>
      <c r="Q38" s="365">
        <v>0</v>
      </c>
      <c r="R38" s="229" t="str">
        <f t="shared" si="5"/>
        <v/>
      </c>
      <c r="S38" s="319"/>
      <c r="T38" s="300"/>
      <c r="U38" s="300"/>
      <c r="V38" s="228" t="str">
        <f t="shared" si="6"/>
        <v>-</v>
      </c>
      <c r="W38" s="226">
        <f t="shared" si="7"/>
        <v>0</v>
      </c>
      <c r="X38" s="365">
        <v>0</v>
      </c>
      <c r="Y38" s="365">
        <v>0</v>
      </c>
      <c r="Z38" s="229" t="str">
        <f t="shared" si="8"/>
        <v/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x14ac:dyDescent="0.2">
      <c r="A39" s="428"/>
      <c r="B39" s="56" t="s">
        <v>26</v>
      </c>
      <c r="C39" s="299"/>
      <c r="D39" s="300"/>
      <c r="E39" s="300"/>
      <c r="F39" s="226" t="str">
        <f t="shared" si="0"/>
        <v>-</v>
      </c>
      <c r="G39" s="226">
        <f t="shared" si="1"/>
        <v>0</v>
      </c>
      <c r="H39" s="365">
        <v>0</v>
      </c>
      <c r="I39" s="365">
        <v>0</v>
      </c>
      <c r="J39" s="227" t="str">
        <f t="shared" si="2"/>
        <v/>
      </c>
      <c r="K39" s="319"/>
      <c r="L39" s="300"/>
      <c r="M39" s="300"/>
      <c r="N39" s="228" t="str">
        <f t="shared" si="3"/>
        <v>-</v>
      </c>
      <c r="O39" s="226" t="str">
        <f t="shared" si="4"/>
        <v>-</v>
      </c>
      <c r="P39" s="365">
        <v>0</v>
      </c>
      <c r="Q39" s="365">
        <v>0</v>
      </c>
      <c r="R39" s="229" t="str">
        <f t="shared" si="5"/>
        <v/>
      </c>
      <c r="S39" s="319"/>
      <c r="T39" s="300"/>
      <c r="U39" s="300"/>
      <c r="V39" s="228" t="str">
        <f t="shared" si="6"/>
        <v>-</v>
      </c>
      <c r="W39" s="226">
        <f t="shared" si="7"/>
        <v>0</v>
      </c>
      <c r="X39" s="365">
        <v>0</v>
      </c>
      <c r="Y39" s="365">
        <v>0</v>
      </c>
      <c r="Z39" s="229" t="str">
        <f t="shared" si="8"/>
        <v/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x14ac:dyDescent="0.2">
      <c r="A40" s="428"/>
      <c r="B40" s="56" t="s">
        <v>27</v>
      </c>
      <c r="C40" s="299"/>
      <c r="D40" s="300"/>
      <c r="E40" s="300"/>
      <c r="F40" s="226" t="str">
        <f t="shared" si="0"/>
        <v>-</v>
      </c>
      <c r="G40" s="226">
        <f t="shared" ref="G40:G71" si="9">IF(ISERROR($E$86/$C$86*1000)=TRUE,"-",($E$86/$C$86*1000))</f>
        <v>0</v>
      </c>
      <c r="H40" s="365">
        <v>0</v>
      </c>
      <c r="I40" s="365">
        <v>0</v>
      </c>
      <c r="J40" s="227" t="str">
        <f t="shared" si="2"/>
        <v/>
      </c>
      <c r="K40" s="319"/>
      <c r="L40" s="300"/>
      <c r="M40" s="300"/>
      <c r="N40" s="228" t="str">
        <f t="shared" si="3"/>
        <v>-</v>
      </c>
      <c r="O40" s="226" t="str">
        <f t="shared" ref="O40:O71" si="10">IF(ISERROR($M$86/$K$86*1000)=TRUE,"-",($M$86/$K$86*1000))</f>
        <v>-</v>
      </c>
      <c r="P40" s="365">
        <v>0</v>
      </c>
      <c r="Q40" s="365">
        <v>0</v>
      </c>
      <c r="R40" s="229" t="str">
        <f t="shared" si="5"/>
        <v/>
      </c>
      <c r="S40" s="319"/>
      <c r="T40" s="300"/>
      <c r="U40" s="300"/>
      <c r="V40" s="228" t="str">
        <f t="shared" si="6"/>
        <v>-</v>
      </c>
      <c r="W40" s="226">
        <f t="shared" ref="W40:W71" si="11">IF(ISERROR($U$86/$S$86*1000)=TRUE,"-",($U$86/$S$86*1000))</f>
        <v>0</v>
      </c>
      <c r="X40" s="365">
        <v>0</v>
      </c>
      <c r="Y40" s="365">
        <v>0</v>
      </c>
      <c r="Z40" s="229" t="str">
        <f t="shared" si="8"/>
        <v/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x14ac:dyDescent="0.2">
      <c r="A41" s="428"/>
      <c r="B41" s="56" t="s">
        <v>28</v>
      </c>
      <c r="C41" s="299"/>
      <c r="D41" s="300"/>
      <c r="E41" s="300"/>
      <c r="F41" s="226" t="str">
        <f t="shared" si="0"/>
        <v>-</v>
      </c>
      <c r="G41" s="226">
        <f t="shared" si="9"/>
        <v>0</v>
      </c>
      <c r="H41" s="365">
        <v>0</v>
      </c>
      <c r="I41" s="365">
        <v>0</v>
      </c>
      <c r="J41" s="227" t="str">
        <f t="shared" si="2"/>
        <v/>
      </c>
      <c r="K41" s="319"/>
      <c r="L41" s="300"/>
      <c r="M41" s="300"/>
      <c r="N41" s="228" t="str">
        <f t="shared" si="3"/>
        <v>-</v>
      </c>
      <c r="O41" s="226" t="str">
        <f t="shared" si="10"/>
        <v>-</v>
      </c>
      <c r="P41" s="365">
        <v>0</v>
      </c>
      <c r="Q41" s="365">
        <v>0</v>
      </c>
      <c r="R41" s="229" t="str">
        <f t="shared" si="5"/>
        <v/>
      </c>
      <c r="S41" s="319"/>
      <c r="T41" s="300"/>
      <c r="U41" s="300"/>
      <c r="V41" s="228" t="str">
        <f t="shared" si="6"/>
        <v>-</v>
      </c>
      <c r="W41" s="226">
        <f t="shared" si="11"/>
        <v>0</v>
      </c>
      <c r="X41" s="365">
        <v>0</v>
      </c>
      <c r="Y41" s="365">
        <v>0</v>
      </c>
      <c r="Z41" s="229" t="str">
        <f t="shared" si="8"/>
        <v/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x14ac:dyDescent="0.2">
      <c r="A42" s="428"/>
      <c r="B42" s="56" t="s">
        <v>29</v>
      </c>
      <c r="C42" s="299"/>
      <c r="D42" s="300"/>
      <c r="E42" s="300"/>
      <c r="F42" s="226" t="str">
        <f t="shared" si="0"/>
        <v>-</v>
      </c>
      <c r="G42" s="226">
        <f t="shared" si="9"/>
        <v>0</v>
      </c>
      <c r="H42" s="365">
        <v>0</v>
      </c>
      <c r="I42" s="365">
        <v>0</v>
      </c>
      <c r="J42" s="227" t="str">
        <f t="shared" si="2"/>
        <v/>
      </c>
      <c r="K42" s="319"/>
      <c r="L42" s="300"/>
      <c r="M42" s="300"/>
      <c r="N42" s="228" t="str">
        <f t="shared" si="3"/>
        <v>-</v>
      </c>
      <c r="O42" s="226" t="str">
        <f t="shared" si="10"/>
        <v>-</v>
      </c>
      <c r="P42" s="365">
        <v>0</v>
      </c>
      <c r="Q42" s="365">
        <v>0</v>
      </c>
      <c r="R42" s="229" t="str">
        <f t="shared" si="5"/>
        <v/>
      </c>
      <c r="S42" s="319"/>
      <c r="T42" s="300"/>
      <c r="U42" s="300"/>
      <c r="V42" s="228" t="str">
        <f t="shared" si="6"/>
        <v>-</v>
      </c>
      <c r="W42" s="226">
        <f t="shared" si="11"/>
        <v>0</v>
      </c>
      <c r="X42" s="365">
        <v>0</v>
      </c>
      <c r="Y42" s="365">
        <v>0</v>
      </c>
      <c r="Z42" s="229" t="str">
        <f t="shared" si="8"/>
        <v/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x14ac:dyDescent="0.2">
      <c r="A43" s="428"/>
      <c r="B43" s="56" t="s">
        <v>30</v>
      </c>
      <c r="C43" s="299"/>
      <c r="D43" s="300"/>
      <c r="E43" s="300"/>
      <c r="F43" s="226" t="str">
        <f t="shared" si="0"/>
        <v>-</v>
      </c>
      <c r="G43" s="226">
        <f t="shared" si="9"/>
        <v>0</v>
      </c>
      <c r="H43" s="365">
        <v>0</v>
      </c>
      <c r="I43" s="365">
        <v>0</v>
      </c>
      <c r="J43" s="227" t="str">
        <f t="shared" si="2"/>
        <v/>
      </c>
      <c r="K43" s="319"/>
      <c r="L43" s="300"/>
      <c r="M43" s="300"/>
      <c r="N43" s="228" t="str">
        <f t="shared" si="3"/>
        <v>-</v>
      </c>
      <c r="O43" s="226" t="str">
        <f t="shared" si="10"/>
        <v>-</v>
      </c>
      <c r="P43" s="365">
        <v>0</v>
      </c>
      <c r="Q43" s="365">
        <v>0</v>
      </c>
      <c r="R43" s="229" t="str">
        <f t="shared" si="5"/>
        <v/>
      </c>
      <c r="S43" s="319"/>
      <c r="T43" s="300"/>
      <c r="U43" s="300"/>
      <c r="V43" s="228" t="str">
        <f t="shared" si="6"/>
        <v>-</v>
      </c>
      <c r="W43" s="226">
        <f t="shared" si="11"/>
        <v>0</v>
      </c>
      <c r="X43" s="365">
        <v>0</v>
      </c>
      <c r="Y43" s="365">
        <v>0</v>
      </c>
      <c r="Z43" s="229" t="str">
        <f t="shared" si="8"/>
        <v/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x14ac:dyDescent="0.2">
      <c r="A44" s="428"/>
      <c r="B44" s="56" t="s">
        <v>31</v>
      </c>
      <c r="C44" s="299"/>
      <c r="D44" s="300"/>
      <c r="E44" s="300"/>
      <c r="F44" s="226" t="str">
        <f t="shared" si="0"/>
        <v>-</v>
      </c>
      <c r="G44" s="226">
        <f t="shared" si="9"/>
        <v>0</v>
      </c>
      <c r="H44" s="365">
        <v>0</v>
      </c>
      <c r="I44" s="365">
        <v>0</v>
      </c>
      <c r="J44" s="227" t="str">
        <f t="shared" si="2"/>
        <v/>
      </c>
      <c r="K44" s="319"/>
      <c r="L44" s="300"/>
      <c r="M44" s="300"/>
      <c r="N44" s="228" t="str">
        <f t="shared" si="3"/>
        <v>-</v>
      </c>
      <c r="O44" s="226" t="str">
        <f t="shared" si="10"/>
        <v>-</v>
      </c>
      <c r="P44" s="365">
        <v>0</v>
      </c>
      <c r="Q44" s="365">
        <v>0</v>
      </c>
      <c r="R44" s="229" t="str">
        <f t="shared" si="5"/>
        <v/>
      </c>
      <c r="S44" s="319"/>
      <c r="T44" s="300"/>
      <c r="U44" s="300"/>
      <c r="V44" s="228" t="str">
        <f t="shared" si="6"/>
        <v>-</v>
      </c>
      <c r="W44" s="226">
        <f t="shared" si="11"/>
        <v>0</v>
      </c>
      <c r="X44" s="365">
        <v>0</v>
      </c>
      <c r="Y44" s="365">
        <v>0</v>
      </c>
      <c r="Z44" s="229" t="str">
        <f t="shared" si="8"/>
        <v/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3.5" thickBot="1" x14ac:dyDescent="0.25">
      <c r="A45" s="429"/>
      <c r="B45" s="57" t="s">
        <v>32</v>
      </c>
      <c r="C45" s="309"/>
      <c r="D45" s="310"/>
      <c r="E45" s="310"/>
      <c r="F45" s="240" t="str">
        <f t="shared" si="0"/>
        <v>-</v>
      </c>
      <c r="G45" s="240">
        <f t="shared" si="9"/>
        <v>0</v>
      </c>
      <c r="H45" s="365">
        <v>0</v>
      </c>
      <c r="I45" s="365">
        <v>0</v>
      </c>
      <c r="J45" s="241" t="str">
        <f>IF(C45=0,"",(((G45*0.001)+2.58*(SQRT(G45*0.001/C45))))*1000)</f>
        <v/>
      </c>
      <c r="K45" s="323"/>
      <c r="L45" s="310"/>
      <c r="M45" s="310"/>
      <c r="N45" s="242" t="str">
        <f t="shared" si="3"/>
        <v>-</v>
      </c>
      <c r="O45" s="240" t="str">
        <f t="shared" si="10"/>
        <v>-</v>
      </c>
      <c r="P45" s="365">
        <v>0</v>
      </c>
      <c r="Q45" s="365">
        <v>0</v>
      </c>
      <c r="R45" s="243" t="str">
        <f t="shared" si="5"/>
        <v/>
      </c>
      <c r="S45" s="323"/>
      <c r="T45" s="310"/>
      <c r="U45" s="310"/>
      <c r="V45" s="242" t="str">
        <f t="shared" si="6"/>
        <v>-</v>
      </c>
      <c r="W45" s="240">
        <f t="shared" si="11"/>
        <v>0</v>
      </c>
      <c r="X45" s="365">
        <v>0</v>
      </c>
      <c r="Y45" s="365">
        <v>0</v>
      </c>
      <c r="Z45" s="243" t="str">
        <f t="shared" si="8"/>
        <v/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4.25" thickTop="1" thickBot="1" x14ac:dyDescent="0.25">
      <c r="A46" s="16"/>
      <c r="B46" s="64" t="s">
        <v>33</v>
      </c>
      <c r="C46" s="311">
        <f>SUM(C34:C45)</f>
        <v>0</v>
      </c>
      <c r="D46" s="312">
        <f>SUM(D34:D45)</f>
        <v>0</v>
      </c>
      <c r="E46" s="312">
        <f>SUM(E34:E45)</f>
        <v>0</v>
      </c>
      <c r="F46" s="62" t="str">
        <f t="shared" si="0"/>
        <v>-</v>
      </c>
      <c r="G46" s="62">
        <f t="shared" si="9"/>
        <v>0</v>
      </c>
      <c r="H46" s="365">
        <v>0</v>
      </c>
      <c r="I46" s="365">
        <v>0</v>
      </c>
      <c r="J46" s="244" t="str">
        <f>IF(C46=0,"",(((G46*0.001)+2.58*(SQRT(G46*0.001/C46))))*1000)</f>
        <v/>
      </c>
      <c r="K46" s="324">
        <f>SUM(K34:K45)</f>
        <v>0</v>
      </c>
      <c r="L46" s="312">
        <f>SUM(L34:L45)</f>
        <v>0</v>
      </c>
      <c r="M46" s="312">
        <f>SUM(M34:M45)</f>
        <v>0</v>
      </c>
      <c r="N46" s="61" t="str">
        <f t="shared" si="3"/>
        <v>-</v>
      </c>
      <c r="O46" s="62" t="str">
        <f t="shared" si="10"/>
        <v>-</v>
      </c>
      <c r="P46" s="365">
        <v>0</v>
      </c>
      <c r="Q46" s="365">
        <v>0</v>
      </c>
      <c r="R46" s="245" t="str">
        <f t="shared" si="5"/>
        <v/>
      </c>
      <c r="S46" s="324">
        <f>SUM(S34:S45)</f>
        <v>0</v>
      </c>
      <c r="T46" s="312">
        <f>SUM(T34:T45)</f>
        <v>0</v>
      </c>
      <c r="U46" s="312">
        <f>SUM(U34:U45)</f>
        <v>0</v>
      </c>
      <c r="V46" s="61" t="str">
        <f t="shared" si="6"/>
        <v>-</v>
      </c>
      <c r="W46" s="62">
        <f t="shared" si="11"/>
        <v>0</v>
      </c>
      <c r="X46" s="365">
        <v>0</v>
      </c>
      <c r="Y46" s="365">
        <v>0</v>
      </c>
      <c r="Z46" s="245" t="str">
        <f t="shared" si="8"/>
        <v/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2.75" customHeight="1" thickTop="1" x14ac:dyDescent="0.2">
      <c r="A47" s="427">
        <v>2008</v>
      </c>
      <c r="B47" s="75" t="s">
        <v>21</v>
      </c>
      <c r="C47" s="297"/>
      <c r="D47" s="298"/>
      <c r="E47" s="298"/>
      <c r="F47" s="222" t="str">
        <f t="shared" si="0"/>
        <v>-</v>
      </c>
      <c r="G47" s="222">
        <f t="shared" si="9"/>
        <v>0</v>
      </c>
      <c r="H47" s="365">
        <v>0</v>
      </c>
      <c r="I47" s="365">
        <v>0</v>
      </c>
      <c r="J47" s="223" t="str">
        <f t="shared" ref="J47:J57" si="12">IF(C47=0,"",(((G47*0.001)+2.58*(SQRT(G47*0.001/C47))))*1000)</f>
        <v/>
      </c>
      <c r="K47" s="318"/>
      <c r="L47" s="298"/>
      <c r="M47" s="298"/>
      <c r="N47" s="224" t="str">
        <f t="shared" si="3"/>
        <v>-</v>
      </c>
      <c r="O47" s="222" t="str">
        <f t="shared" si="10"/>
        <v>-</v>
      </c>
      <c r="P47" s="365">
        <v>0</v>
      </c>
      <c r="Q47" s="365">
        <v>0</v>
      </c>
      <c r="R47" s="225" t="str">
        <f t="shared" si="5"/>
        <v/>
      </c>
      <c r="S47" s="318"/>
      <c r="T47" s="298"/>
      <c r="U47" s="298"/>
      <c r="V47" s="224" t="str">
        <f t="shared" si="6"/>
        <v>-</v>
      </c>
      <c r="W47" s="222">
        <f t="shared" si="11"/>
        <v>0</v>
      </c>
      <c r="X47" s="365">
        <v>0</v>
      </c>
      <c r="Y47" s="365">
        <v>0</v>
      </c>
      <c r="Z47" s="225" t="str">
        <f t="shared" si="8"/>
        <v/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x14ac:dyDescent="0.2">
      <c r="A48" s="428"/>
      <c r="B48" s="56" t="s">
        <v>22</v>
      </c>
      <c r="C48" s="299"/>
      <c r="D48" s="300"/>
      <c r="E48" s="300"/>
      <c r="F48" s="226" t="str">
        <f t="shared" si="0"/>
        <v>-</v>
      </c>
      <c r="G48" s="226">
        <f t="shared" si="9"/>
        <v>0</v>
      </c>
      <c r="H48" s="365">
        <v>0</v>
      </c>
      <c r="I48" s="365">
        <v>0</v>
      </c>
      <c r="J48" s="227" t="str">
        <f t="shared" si="12"/>
        <v/>
      </c>
      <c r="K48" s="319"/>
      <c r="L48" s="300"/>
      <c r="M48" s="300"/>
      <c r="N48" s="228" t="str">
        <f t="shared" si="3"/>
        <v>-</v>
      </c>
      <c r="O48" s="226" t="str">
        <f t="shared" si="10"/>
        <v>-</v>
      </c>
      <c r="P48" s="365">
        <v>0</v>
      </c>
      <c r="Q48" s="365">
        <v>0</v>
      </c>
      <c r="R48" s="229" t="str">
        <f t="shared" si="5"/>
        <v/>
      </c>
      <c r="S48" s="319"/>
      <c r="T48" s="300"/>
      <c r="U48" s="300"/>
      <c r="V48" s="228" t="str">
        <f t="shared" si="6"/>
        <v>-</v>
      </c>
      <c r="W48" s="226">
        <f t="shared" si="11"/>
        <v>0</v>
      </c>
      <c r="X48" s="365">
        <v>0</v>
      </c>
      <c r="Y48" s="365">
        <v>0</v>
      </c>
      <c r="Z48" s="229" t="str">
        <f t="shared" si="8"/>
        <v/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x14ac:dyDescent="0.2">
      <c r="A49" s="428"/>
      <c r="B49" s="56" t="s">
        <v>23</v>
      </c>
      <c r="C49" s="299"/>
      <c r="D49" s="300"/>
      <c r="E49" s="300"/>
      <c r="F49" s="226" t="str">
        <f t="shared" si="0"/>
        <v>-</v>
      </c>
      <c r="G49" s="226">
        <f t="shared" si="9"/>
        <v>0</v>
      </c>
      <c r="H49" s="365">
        <v>0</v>
      </c>
      <c r="I49" s="365">
        <v>0</v>
      </c>
      <c r="J49" s="227" t="str">
        <f t="shared" si="12"/>
        <v/>
      </c>
      <c r="K49" s="319"/>
      <c r="L49" s="300"/>
      <c r="M49" s="300"/>
      <c r="N49" s="228" t="str">
        <f t="shared" si="3"/>
        <v>-</v>
      </c>
      <c r="O49" s="226" t="str">
        <f t="shared" si="10"/>
        <v>-</v>
      </c>
      <c r="P49" s="365">
        <v>0</v>
      </c>
      <c r="Q49" s="365">
        <v>0</v>
      </c>
      <c r="R49" s="229" t="str">
        <f t="shared" si="5"/>
        <v/>
      </c>
      <c r="S49" s="319"/>
      <c r="T49" s="300"/>
      <c r="U49" s="300"/>
      <c r="V49" s="228" t="str">
        <f t="shared" si="6"/>
        <v>-</v>
      </c>
      <c r="W49" s="226">
        <f t="shared" si="11"/>
        <v>0</v>
      </c>
      <c r="X49" s="365">
        <v>0</v>
      </c>
      <c r="Y49" s="365">
        <v>0</v>
      </c>
      <c r="Z49" s="229" t="str">
        <f t="shared" si="8"/>
        <v/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x14ac:dyDescent="0.2">
      <c r="A50" s="428"/>
      <c r="B50" s="56" t="s">
        <v>24</v>
      </c>
      <c r="C50" s="299"/>
      <c r="D50" s="300"/>
      <c r="E50" s="300"/>
      <c r="F50" s="226" t="str">
        <f t="shared" si="0"/>
        <v>-</v>
      </c>
      <c r="G50" s="226">
        <f t="shared" si="9"/>
        <v>0</v>
      </c>
      <c r="H50" s="365">
        <v>0</v>
      </c>
      <c r="I50" s="365">
        <v>0</v>
      </c>
      <c r="J50" s="227" t="str">
        <f t="shared" si="12"/>
        <v/>
      </c>
      <c r="K50" s="319"/>
      <c r="L50" s="300"/>
      <c r="M50" s="300"/>
      <c r="N50" s="228" t="str">
        <f t="shared" si="3"/>
        <v>-</v>
      </c>
      <c r="O50" s="226" t="str">
        <f t="shared" si="10"/>
        <v>-</v>
      </c>
      <c r="P50" s="365">
        <v>0</v>
      </c>
      <c r="Q50" s="365">
        <v>0</v>
      </c>
      <c r="R50" s="229" t="str">
        <f t="shared" si="5"/>
        <v/>
      </c>
      <c r="S50" s="319"/>
      <c r="T50" s="300"/>
      <c r="U50" s="300"/>
      <c r="V50" s="228" t="str">
        <f t="shared" si="6"/>
        <v>-</v>
      </c>
      <c r="W50" s="226">
        <f t="shared" si="11"/>
        <v>0</v>
      </c>
      <c r="X50" s="365">
        <v>0</v>
      </c>
      <c r="Y50" s="365">
        <v>0</v>
      </c>
      <c r="Z50" s="229" t="str">
        <f t="shared" si="8"/>
        <v/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x14ac:dyDescent="0.2">
      <c r="A51" s="428"/>
      <c r="B51" s="56" t="s">
        <v>25</v>
      </c>
      <c r="C51" s="299"/>
      <c r="D51" s="300"/>
      <c r="E51" s="300"/>
      <c r="F51" s="226" t="str">
        <f t="shared" si="0"/>
        <v>-</v>
      </c>
      <c r="G51" s="226">
        <f t="shared" si="9"/>
        <v>0</v>
      </c>
      <c r="H51" s="365">
        <v>0</v>
      </c>
      <c r="I51" s="365">
        <v>0</v>
      </c>
      <c r="J51" s="227" t="str">
        <f t="shared" si="12"/>
        <v/>
      </c>
      <c r="K51" s="319"/>
      <c r="L51" s="300"/>
      <c r="M51" s="300"/>
      <c r="N51" s="228" t="str">
        <f t="shared" si="3"/>
        <v>-</v>
      </c>
      <c r="O51" s="226" t="str">
        <f t="shared" si="10"/>
        <v>-</v>
      </c>
      <c r="P51" s="365">
        <v>0</v>
      </c>
      <c r="Q51" s="365">
        <v>0</v>
      </c>
      <c r="R51" s="229" t="str">
        <f t="shared" si="5"/>
        <v/>
      </c>
      <c r="S51" s="319"/>
      <c r="T51" s="300"/>
      <c r="U51" s="300"/>
      <c r="V51" s="228" t="str">
        <f t="shared" si="6"/>
        <v>-</v>
      </c>
      <c r="W51" s="226">
        <f t="shared" si="11"/>
        <v>0</v>
      </c>
      <c r="X51" s="365">
        <v>0</v>
      </c>
      <c r="Y51" s="365">
        <v>0</v>
      </c>
      <c r="Z51" s="229" t="str">
        <f t="shared" si="8"/>
        <v/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x14ac:dyDescent="0.2">
      <c r="A52" s="428"/>
      <c r="B52" s="56" t="s">
        <v>26</v>
      </c>
      <c r="C52" s="299"/>
      <c r="D52" s="300"/>
      <c r="E52" s="300"/>
      <c r="F52" s="226" t="str">
        <f t="shared" si="0"/>
        <v>-</v>
      </c>
      <c r="G52" s="226">
        <f t="shared" si="9"/>
        <v>0</v>
      </c>
      <c r="H52" s="365">
        <v>0</v>
      </c>
      <c r="I52" s="365">
        <v>0</v>
      </c>
      <c r="J52" s="227" t="str">
        <f t="shared" si="12"/>
        <v/>
      </c>
      <c r="K52" s="319"/>
      <c r="L52" s="300"/>
      <c r="M52" s="300"/>
      <c r="N52" s="228" t="str">
        <f t="shared" si="3"/>
        <v>-</v>
      </c>
      <c r="O52" s="226" t="str">
        <f t="shared" si="10"/>
        <v>-</v>
      </c>
      <c r="P52" s="365">
        <v>0</v>
      </c>
      <c r="Q52" s="365">
        <v>0</v>
      </c>
      <c r="R52" s="229" t="str">
        <f t="shared" si="5"/>
        <v/>
      </c>
      <c r="S52" s="319"/>
      <c r="T52" s="300"/>
      <c r="U52" s="300"/>
      <c r="V52" s="228" t="str">
        <f t="shared" si="6"/>
        <v>-</v>
      </c>
      <c r="W52" s="226">
        <f t="shared" si="11"/>
        <v>0</v>
      </c>
      <c r="X52" s="365">
        <v>0</v>
      </c>
      <c r="Y52" s="365">
        <v>0</v>
      </c>
      <c r="Z52" s="229" t="str">
        <f t="shared" si="8"/>
        <v/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x14ac:dyDescent="0.2">
      <c r="A53" s="428"/>
      <c r="B53" s="56" t="s">
        <v>27</v>
      </c>
      <c r="C53" s="299"/>
      <c r="D53" s="300"/>
      <c r="E53" s="300"/>
      <c r="F53" s="226" t="str">
        <f t="shared" si="0"/>
        <v>-</v>
      </c>
      <c r="G53" s="226">
        <f t="shared" si="9"/>
        <v>0</v>
      </c>
      <c r="H53" s="365">
        <v>0</v>
      </c>
      <c r="I53" s="365">
        <v>0</v>
      </c>
      <c r="J53" s="227" t="str">
        <f t="shared" si="12"/>
        <v/>
      </c>
      <c r="K53" s="319"/>
      <c r="L53" s="300"/>
      <c r="M53" s="300"/>
      <c r="N53" s="228" t="str">
        <f t="shared" si="3"/>
        <v>-</v>
      </c>
      <c r="O53" s="226" t="str">
        <f t="shared" si="10"/>
        <v>-</v>
      </c>
      <c r="P53" s="365">
        <v>0</v>
      </c>
      <c r="Q53" s="365">
        <v>0</v>
      </c>
      <c r="R53" s="229" t="str">
        <f t="shared" si="5"/>
        <v/>
      </c>
      <c r="S53" s="319"/>
      <c r="T53" s="300"/>
      <c r="U53" s="300"/>
      <c r="V53" s="228" t="str">
        <f t="shared" si="6"/>
        <v>-</v>
      </c>
      <c r="W53" s="226">
        <f t="shared" si="11"/>
        <v>0</v>
      </c>
      <c r="X53" s="365">
        <v>0</v>
      </c>
      <c r="Y53" s="365">
        <v>0</v>
      </c>
      <c r="Z53" s="229" t="str">
        <f t="shared" si="8"/>
        <v/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x14ac:dyDescent="0.2">
      <c r="A54" s="428"/>
      <c r="B54" s="56" t="s">
        <v>28</v>
      </c>
      <c r="C54" s="299"/>
      <c r="D54" s="300"/>
      <c r="E54" s="300"/>
      <c r="F54" s="226" t="str">
        <f t="shared" si="0"/>
        <v>-</v>
      </c>
      <c r="G54" s="226">
        <f t="shared" si="9"/>
        <v>0</v>
      </c>
      <c r="H54" s="365">
        <v>0</v>
      </c>
      <c r="I54" s="365">
        <v>0</v>
      </c>
      <c r="J54" s="227" t="str">
        <f t="shared" si="12"/>
        <v/>
      </c>
      <c r="K54" s="319"/>
      <c r="L54" s="300"/>
      <c r="M54" s="300"/>
      <c r="N54" s="228" t="str">
        <f t="shared" si="3"/>
        <v>-</v>
      </c>
      <c r="O54" s="226" t="str">
        <f t="shared" si="10"/>
        <v>-</v>
      </c>
      <c r="P54" s="365">
        <v>0</v>
      </c>
      <c r="Q54" s="365">
        <v>0</v>
      </c>
      <c r="R54" s="229" t="str">
        <f t="shared" si="5"/>
        <v/>
      </c>
      <c r="S54" s="319"/>
      <c r="T54" s="300"/>
      <c r="U54" s="300"/>
      <c r="V54" s="228" t="str">
        <f t="shared" si="6"/>
        <v>-</v>
      </c>
      <c r="W54" s="226">
        <f t="shared" si="11"/>
        <v>0</v>
      </c>
      <c r="X54" s="365">
        <v>0</v>
      </c>
      <c r="Y54" s="365">
        <v>0</v>
      </c>
      <c r="Z54" s="229" t="str">
        <f t="shared" si="8"/>
        <v/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x14ac:dyDescent="0.2">
      <c r="A55" s="428"/>
      <c r="B55" s="56" t="s">
        <v>29</v>
      </c>
      <c r="C55" s="299"/>
      <c r="D55" s="300"/>
      <c r="E55" s="300"/>
      <c r="F55" s="226" t="str">
        <f t="shared" si="0"/>
        <v>-</v>
      </c>
      <c r="G55" s="226">
        <f t="shared" si="9"/>
        <v>0</v>
      </c>
      <c r="H55" s="365">
        <v>0</v>
      </c>
      <c r="I55" s="365">
        <v>0</v>
      </c>
      <c r="J55" s="227" t="str">
        <f t="shared" si="12"/>
        <v/>
      </c>
      <c r="K55" s="319"/>
      <c r="L55" s="300"/>
      <c r="M55" s="300"/>
      <c r="N55" s="228" t="str">
        <f t="shared" si="3"/>
        <v>-</v>
      </c>
      <c r="O55" s="226" t="str">
        <f t="shared" si="10"/>
        <v>-</v>
      </c>
      <c r="P55" s="365">
        <v>0</v>
      </c>
      <c r="Q55" s="365">
        <v>0</v>
      </c>
      <c r="R55" s="229" t="str">
        <f t="shared" si="5"/>
        <v/>
      </c>
      <c r="S55" s="319"/>
      <c r="T55" s="300"/>
      <c r="U55" s="300"/>
      <c r="V55" s="228" t="str">
        <f t="shared" si="6"/>
        <v>-</v>
      </c>
      <c r="W55" s="226">
        <f t="shared" si="11"/>
        <v>0</v>
      </c>
      <c r="X55" s="365">
        <v>0</v>
      </c>
      <c r="Y55" s="365">
        <v>0</v>
      </c>
      <c r="Z55" s="229" t="str">
        <f t="shared" si="8"/>
        <v/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2">
      <c r="A56" s="428"/>
      <c r="B56" s="56" t="s">
        <v>30</v>
      </c>
      <c r="C56" s="299"/>
      <c r="D56" s="300"/>
      <c r="E56" s="300"/>
      <c r="F56" s="226" t="str">
        <f t="shared" si="0"/>
        <v>-</v>
      </c>
      <c r="G56" s="226">
        <f t="shared" si="9"/>
        <v>0</v>
      </c>
      <c r="H56" s="365">
        <v>0</v>
      </c>
      <c r="I56" s="365">
        <v>0</v>
      </c>
      <c r="J56" s="227" t="str">
        <f t="shared" si="12"/>
        <v/>
      </c>
      <c r="K56" s="319"/>
      <c r="L56" s="300"/>
      <c r="M56" s="300"/>
      <c r="N56" s="228" t="str">
        <f t="shared" si="3"/>
        <v>-</v>
      </c>
      <c r="O56" s="226" t="str">
        <f t="shared" si="10"/>
        <v>-</v>
      </c>
      <c r="P56" s="365">
        <v>0</v>
      </c>
      <c r="Q56" s="365">
        <v>0</v>
      </c>
      <c r="R56" s="229" t="str">
        <f t="shared" si="5"/>
        <v/>
      </c>
      <c r="S56" s="319"/>
      <c r="T56" s="300"/>
      <c r="U56" s="300"/>
      <c r="V56" s="228" t="str">
        <f t="shared" si="6"/>
        <v>-</v>
      </c>
      <c r="W56" s="226">
        <f t="shared" si="11"/>
        <v>0</v>
      </c>
      <c r="X56" s="365">
        <v>0</v>
      </c>
      <c r="Y56" s="365">
        <v>0</v>
      </c>
      <c r="Z56" s="229" t="str">
        <f t="shared" si="8"/>
        <v/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2">
      <c r="A57" s="428"/>
      <c r="B57" s="56" t="s">
        <v>31</v>
      </c>
      <c r="C57" s="299"/>
      <c r="D57" s="300"/>
      <c r="E57" s="300"/>
      <c r="F57" s="226" t="str">
        <f t="shared" si="0"/>
        <v>-</v>
      </c>
      <c r="G57" s="226">
        <f t="shared" si="9"/>
        <v>0</v>
      </c>
      <c r="H57" s="365">
        <v>0</v>
      </c>
      <c r="I57" s="365">
        <v>0</v>
      </c>
      <c r="J57" s="227" t="str">
        <f t="shared" si="12"/>
        <v/>
      </c>
      <c r="K57" s="319"/>
      <c r="L57" s="300"/>
      <c r="M57" s="300"/>
      <c r="N57" s="228" t="str">
        <f t="shared" si="3"/>
        <v>-</v>
      </c>
      <c r="O57" s="226" t="str">
        <f t="shared" si="10"/>
        <v>-</v>
      </c>
      <c r="P57" s="365">
        <v>0</v>
      </c>
      <c r="Q57" s="365">
        <v>0</v>
      </c>
      <c r="R57" s="229" t="str">
        <f t="shared" si="5"/>
        <v/>
      </c>
      <c r="S57" s="319"/>
      <c r="T57" s="300"/>
      <c r="U57" s="300"/>
      <c r="V57" s="228" t="str">
        <f t="shared" si="6"/>
        <v>-</v>
      </c>
      <c r="W57" s="226">
        <f t="shared" si="11"/>
        <v>0</v>
      </c>
      <c r="X57" s="365">
        <v>0</v>
      </c>
      <c r="Y57" s="365">
        <v>0</v>
      </c>
      <c r="Z57" s="229" t="str">
        <f t="shared" si="8"/>
        <v/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ht="13.5" thickBot="1" x14ac:dyDescent="0.25">
      <c r="A58" s="429"/>
      <c r="B58" s="57" t="s">
        <v>32</v>
      </c>
      <c r="C58" s="309"/>
      <c r="D58" s="310"/>
      <c r="E58" s="310"/>
      <c r="F58" s="240" t="str">
        <f t="shared" si="0"/>
        <v>-</v>
      </c>
      <c r="G58" s="240">
        <f t="shared" si="9"/>
        <v>0</v>
      </c>
      <c r="H58" s="365">
        <v>0</v>
      </c>
      <c r="I58" s="365">
        <v>0</v>
      </c>
      <c r="J58" s="241" t="str">
        <f>IF(C58=0,"",(((G58*0.001)+2.58*(SQRT(G58*0.001/C58))))*1000)</f>
        <v/>
      </c>
      <c r="K58" s="323"/>
      <c r="L58" s="310"/>
      <c r="M58" s="310"/>
      <c r="N58" s="242" t="str">
        <f t="shared" si="3"/>
        <v>-</v>
      </c>
      <c r="O58" s="240" t="str">
        <f t="shared" si="10"/>
        <v>-</v>
      </c>
      <c r="P58" s="365">
        <v>0</v>
      </c>
      <c r="Q58" s="365">
        <v>0</v>
      </c>
      <c r="R58" s="243" t="str">
        <f t="shared" si="5"/>
        <v/>
      </c>
      <c r="S58" s="323"/>
      <c r="T58" s="310"/>
      <c r="U58" s="310"/>
      <c r="V58" s="242" t="str">
        <f t="shared" si="6"/>
        <v>-</v>
      </c>
      <c r="W58" s="240">
        <f t="shared" si="11"/>
        <v>0</v>
      </c>
      <c r="X58" s="365">
        <v>0</v>
      </c>
      <c r="Y58" s="365">
        <v>0</v>
      </c>
      <c r="Z58" s="243" t="str">
        <f t="shared" si="8"/>
        <v/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ht="14.25" thickTop="1" thickBot="1" x14ac:dyDescent="0.25">
      <c r="A59" s="16"/>
      <c r="B59" s="64" t="s">
        <v>33</v>
      </c>
      <c r="C59" s="311">
        <f>SUM(C47:C58)</f>
        <v>0</v>
      </c>
      <c r="D59" s="312">
        <f>SUM(D47:D58)</f>
        <v>0</v>
      </c>
      <c r="E59" s="312">
        <f>SUM(E47:E58)</f>
        <v>0</v>
      </c>
      <c r="F59" s="62" t="str">
        <f t="shared" si="0"/>
        <v>-</v>
      </c>
      <c r="G59" s="62">
        <f t="shared" si="9"/>
        <v>0</v>
      </c>
      <c r="H59" s="365">
        <v>0</v>
      </c>
      <c r="I59" s="365">
        <v>0</v>
      </c>
      <c r="J59" s="244" t="str">
        <f>IF(C59=0,"",(((G59*0.001)+2.58*(SQRT(G59*0.001/C59))))*1000)</f>
        <v/>
      </c>
      <c r="K59" s="324">
        <f>SUM(K47:K58)</f>
        <v>0</v>
      </c>
      <c r="L59" s="312">
        <f>SUM(L47:L58)</f>
        <v>0</v>
      </c>
      <c r="M59" s="312">
        <f>SUM(M47:M58)</f>
        <v>0</v>
      </c>
      <c r="N59" s="61" t="str">
        <f t="shared" si="3"/>
        <v>-</v>
      </c>
      <c r="O59" s="62" t="str">
        <f t="shared" si="10"/>
        <v>-</v>
      </c>
      <c r="P59" s="365">
        <v>0</v>
      </c>
      <c r="Q59" s="365">
        <v>0</v>
      </c>
      <c r="R59" s="245" t="str">
        <f t="shared" si="5"/>
        <v/>
      </c>
      <c r="S59" s="324">
        <f>SUM(S47:S58)</f>
        <v>0</v>
      </c>
      <c r="T59" s="312">
        <f>SUM(T47:T58)</f>
        <v>0</v>
      </c>
      <c r="U59" s="312">
        <f>SUM(U47:U58)</f>
        <v>0</v>
      </c>
      <c r="V59" s="61" t="str">
        <f t="shared" si="6"/>
        <v>-</v>
      </c>
      <c r="W59" s="62">
        <f t="shared" si="11"/>
        <v>0</v>
      </c>
      <c r="X59" s="365">
        <v>0</v>
      </c>
      <c r="Y59" s="365">
        <v>0</v>
      </c>
      <c r="Z59" s="245" t="str">
        <f>IF(S59=0,"",(((W59*0.001)+2.58*(SQRT(W59*0.001/S59))))*1000)</f>
        <v/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ht="12.75" customHeight="1" thickTop="1" x14ac:dyDescent="0.2">
      <c r="A60" s="427">
        <v>2009</v>
      </c>
      <c r="B60" s="75" t="s">
        <v>21</v>
      </c>
      <c r="C60" s="297"/>
      <c r="D60" s="298"/>
      <c r="E60" s="298"/>
      <c r="F60" s="222" t="str">
        <f t="shared" si="0"/>
        <v>-</v>
      </c>
      <c r="G60" s="222">
        <f t="shared" si="9"/>
        <v>0</v>
      </c>
      <c r="H60" s="365">
        <v>0</v>
      </c>
      <c r="I60" s="365">
        <v>0</v>
      </c>
      <c r="J60" s="223" t="str">
        <f>IF(C60=0,"",(((G60*0.001)+2.58*(SQRT(G60*0.001/C60))))*1000)</f>
        <v/>
      </c>
      <c r="K60" s="318"/>
      <c r="L60" s="298"/>
      <c r="M60" s="298"/>
      <c r="N60" s="224" t="str">
        <f t="shared" si="3"/>
        <v>-</v>
      </c>
      <c r="O60" s="222" t="str">
        <f t="shared" si="10"/>
        <v>-</v>
      </c>
      <c r="P60" s="365">
        <v>0</v>
      </c>
      <c r="Q60" s="365">
        <v>0</v>
      </c>
      <c r="R60" s="225" t="str">
        <f>IF(K60=0,"",(((O60*0.001)+2.58*(SQRT(O60*0.001/K60))))*1000)</f>
        <v/>
      </c>
      <c r="S60" s="318"/>
      <c r="T60" s="298"/>
      <c r="U60" s="298"/>
      <c r="V60" s="224" t="str">
        <f t="shared" si="6"/>
        <v>-</v>
      </c>
      <c r="W60" s="222">
        <f t="shared" si="11"/>
        <v>0</v>
      </c>
      <c r="X60" s="365">
        <v>0</v>
      </c>
      <c r="Y60" s="365">
        <v>0</v>
      </c>
      <c r="Z60" s="225" t="str">
        <f>IF(S60=0,"",(((W60*0.001)+2.58*(SQRT(W60*0.001/S60))))*1000)</f>
        <v/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2">
      <c r="A61" s="428"/>
      <c r="B61" s="56" t="s">
        <v>22</v>
      </c>
      <c r="C61" s="299"/>
      <c r="D61" s="300"/>
      <c r="E61" s="300"/>
      <c r="F61" s="226" t="str">
        <f t="shared" si="0"/>
        <v>-</v>
      </c>
      <c r="G61" s="226">
        <f t="shared" si="9"/>
        <v>0</v>
      </c>
      <c r="H61" s="365">
        <v>0</v>
      </c>
      <c r="I61" s="365">
        <v>0</v>
      </c>
      <c r="J61" s="227" t="str">
        <f t="shared" ref="J61:J72" si="13">IF(C61=0,"",(((G61*0.001)+2.58*(SQRT(G61*0.001/C61))))*1000)</f>
        <v/>
      </c>
      <c r="K61" s="319"/>
      <c r="L61" s="300"/>
      <c r="M61" s="300"/>
      <c r="N61" s="228" t="str">
        <f t="shared" si="3"/>
        <v>-</v>
      </c>
      <c r="O61" s="226" t="str">
        <f t="shared" si="10"/>
        <v>-</v>
      </c>
      <c r="P61" s="365">
        <v>0</v>
      </c>
      <c r="Q61" s="365">
        <v>0</v>
      </c>
      <c r="R61" s="229" t="str">
        <f t="shared" ref="R61:R72" si="14">IF(K61=0,"",(((O61*0.001)+2.58*(SQRT(O61*0.001/K61))))*1000)</f>
        <v/>
      </c>
      <c r="S61" s="319"/>
      <c r="T61" s="300"/>
      <c r="U61" s="300"/>
      <c r="V61" s="228" t="str">
        <f t="shared" si="6"/>
        <v>-</v>
      </c>
      <c r="W61" s="226">
        <f t="shared" si="11"/>
        <v>0</v>
      </c>
      <c r="X61" s="365">
        <v>0</v>
      </c>
      <c r="Y61" s="365">
        <v>0</v>
      </c>
      <c r="Z61" s="229" t="str">
        <f t="shared" ref="Z61:Z71" si="15">IF(S61=0,"",(((W61*0.001)+2.58*(SQRT(W61*0.001/S61))))*1000)</f>
        <v/>
      </c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2">
      <c r="A62" s="428"/>
      <c r="B62" s="56" t="s">
        <v>23</v>
      </c>
      <c r="C62" s="299"/>
      <c r="D62" s="300"/>
      <c r="E62" s="300"/>
      <c r="F62" s="226" t="str">
        <f t="shared" si="0"/>
        <v>-</v>
      </c>
      <c r="G62" s="226">
        <f t="shared" si="9"/>
        <v>0</v>
      </c>
      <c r="H62" s="365">
        <v>0</v>
      </c>
      <c r="I62" s="365">
        <v>0</v>
      </c>
      <c r="J62" s="227" t="str">
        <f t="shared" si="13"/>
        <v/>
      </c>
      <c r="K62" s="319"/>
      <c r="L62" s="300"/>
      <c r="M62" s="300"/>
      <c r="N62" s="228" t="str">
        <f t="shared" si="3"/>
        <v>-</v>
      </c>
      <c r="O62" s="226" t="str">
        <f t="shared" si="10"/>
        <v>-</v>
      </c>
      <c r="P62" s="365">
        <v>0</v>
      </c>
      <c r="Q62" s="365">
        <v>0</v>
      </c>
      <c r="R62" s="229" t="str">
        <f t="shared" si="14"/>
        <v/>
      </c>
      <c r="S62" s="319"/>
      <c r="T62" s="300"/>
      <c r="U62" s="300"/>
      <c r="V62" s="228" t="str">
        <f t="shared" si="6"/>
        <v>-</v>
      </c>
      <c r="W62" s="226">
        <f t="shared" si="11"/>
        <v>0</v>
      </c>
      <c r="X62" s="365">
        <v>0</v>
      </c>
      <c r="Y62" s="365">
        <v>0</v>
      </c>
      <c r="Z62" s="229" t="str">
        <f t="shared" si="15"/>
        <v/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2">
      <c r="A63" s="428"/>
      <c r="B63" s="56" t="s">
        <v>24</v>
      </c>
      <c r="C63" s="299"/>
      <c r="D63" s="300"/>
      <c r="E63" s="300"/>
      <c r="F63" s="226" t="str">
        <f t="shared" si="0"/>
        <v>-</v>
      </c>
      <c r="G63" s="226">
        <f t="shared" si="9"/>
        <v>0</v>
      </c>
      <c r="H63" s="365">
        <v>0</v>
      </c>
      <c r="I63" s="365">
        <v>0</v>
      </c>
      <c r="J63" s="227" t="str">
        <f t="shared" si="13"/>
        <v/>
      </c>
      <c r="K63" s="319"/>
      <c r="L63" s="300"/>
      <c r="M63" s="300"/>
      <c r="N63" s="228" t="str">
        <f t="shared" si="3"/>
        <v>-</v>
      </c>
      <c r="O63" s="226" t="str">
        <f t="shared" si="10"/>
        <v>-</v>
      </c>
      <c r="P63" s="365">
        <v>0</v>
      </c>
      <c r="Q63" s="365">
        <v>0</v>
      </c>
      <c r="R63" s="229" t="str">
        <f t="shared" si="14"/>
        <v/>
      </c>
      <c r="S63" s="319"/>
      <c r="T63" s="300"/>
      <c r="U63" s="300"/>
      <c r="V63" s="228" t="str">
        <f t="shared" si="6"/>
        <v>-</v>
      </c>
      <c r="W63" s="226">
        <f t="shared" si="11"/>
        <v>0</v>
      </c>
      <c r="X63" s="365">
        <v>0</v>
      </c>
      <c r="Y63" s="365">
        <v>0</v>
      </c>
      <c r="Z63" s="229" t="str">
        <f t="shared" si="15"/>
        <v/>
      </c>
      <c r="AA63" s="11"/>
      <c r="AB63" s="11"/>
      <c r="AC63" s="11" t="s">
        <v>52</v>
      </c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2">
      <c r="A64" s="428"/>
      <c r="B64" s="56" t="s">
        <v>25</v>
      </c>
      <c r="C64" s="299"/>
      <c r="D64" s="300"/>
      <c r="E64" s="300"/>
      <c r="F64" s="226" t="str">
        <f t="shared" si="0"/>
        <v>-</v>
      </c>
      <c r="G64" s="226">
        <f t="shared" si="9"/>
        <v>0</v>
      </c>
      <c r="H64" s="365">
        <v>0</v>
      </c>
      <c r="I64" s="365">
        <v>0</v>
      </c>
      <c r="J64" s="227" t="str">
        <f t="shared" si="13"/>
        <v/>
      </c>
      <c r="K64" s="319"/>
      <c r="L64" s="300"/>
      <c r="M64" s="300"/>
      <c r="N64" s="228" t="str">
        <f t="shared" si="3"/>
        <v>-</v>
      </c>
      <c r="O64" s="226" t="str">
        <f t="shared" si="10"/>
        <v>-</v>
      </c>
      <c r="P64" s="365">
        <v>0</v>
      </c>
      <c r="Q64" s="365">
        <v>0</v>
      </c>
      <c r="R64" s="229" t="str">
        <f t="shared" si="14"/>
        <v/>
      </c>
      <c r="S64" s="319"/>
      <c r="T64" s="300"/>
      <c r="U64" s="300"/>
      <c r="V64" s="228" t="str">
        <f t="shared" si="6"/>
        <v>-</v>
      </c>
      <c r="W64" s="226">
        <f t="shared" si="11"/>
        <v>0</v>
      </c>
      <c r="X64" s="365">
        <v>0</v>
      </c>
      <c r="Y64" s="365">
        <v>0</v>
      </c>
      <c r="Z64" s="229" t="str">
        <f t="shared" si="15"/>
        <v/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2">
      <c r="A65" s="428"/>
      <c r="B65" s="56" t="s">
        <v>26</v>
      </c>
      <c r="C65" s="299"/>
      <c r="D65" s="300"/>
      <c r="E65" s="300"/>
      <c r="F65" s="226" t="str">
        <f t="shared" si="0"/>
        <v>-</v>
      </c>
      <c r="G65" s="226">
        <f t="shared" si="9"/>
        <v>0</v>
      </c>
      <c r="H65" s="365">
        <v>0</v>
      </c>
      <c r="I65" s="365">
        <v>0</v>
      </c>
      <c r="J65" s="227" t="str">
        <f t="shared" si="13"/>
        <v/>
      </c>
      <c r="K65" s="319"/>
      <c r="L65" s="300"/>
      <c r="M65" s="300"/>
      <c r="N65" s="228" t="str">
        <f t="shared" si="3"/>
        <v>-</v>
      </c>
      <c r="O65" s="226" t="str">
        <f t="shared" si="10"/>
        <v>-</v>
      </c>
      <c r="P65" s="365">
        <v>0</v>
      </c>
      <c r="Q65" s="365">
        <v>0</v>
      </c>
      <c r="R65" s="229" t="str">
        <f t="shared" si="14"/>
        <v/>
      </c>
      <c r="S65" s="319"/>
      <c r="T65" s="300"/>
      <c r="U65" s="300"/>
      <c r="V65" s="228" t="str">
        <f t="shared" si="6"/>
        <v>-</v>
      </c>
      <c r="W65" s="226">
        <f t="shared" si="11"/>
        <v>0</v>
      </c>
      <c r="X65" s="365">
        <v>0</v>
      </c>
      <c r="Y65" s="365">
        <v>0</v>
      </c>
      <c r="Z65" s="229" t="str">
        <f t="shared" si="15"/>
        <v/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2">
      <c r="A66" s="428"/>
      <c r="B66" s="56" t="s">
        <v>27</v>
      </c>
      <c r="C66" s="299"/>
      <c r="D66" s="300"/>
      <c r="E66" s="300"/>
      <c r="F66" s="226" t="str">
        <f t="shared" si="0"/>
        <v>-</v>
      </c>
      <c r="G66" s="226">
        <f t="shared" si="9"/>
        <v>0</v>
      </c>
      <c r="H66" s="365">
        <v>0</v>
      </c>
      <c r="I66" s="365">
        <v>0</v>
      </c>
      <c r="J66" s="227" t="str">
        <f t="shared" si="13"/>
        <v/>
      </c>
      <c r="K66" s="319"/>
      <c r="L66" s="300"/>
      <c r="M66" s="300"/>
      <c r="N66" s="228" t="str">
        <f t="shared" si="3"/>
        <v>-</v>
      </c>
      <c r="O66" s="226" t="str">
        <f t="shared" si="10"/>
        <v>-</v>
      </c>
      <c r="P66" s="365">
        <v>0</v>
      </c>
      <c r="Q66" s="365">
        <v>0</v>
      </c>
      <c r="R66" s="229" t="str">
        <f t="shared" si="14"/>
        <v/>
      </c>
      <c r="S66" s="319"/>
      <c r="T66" s="300"/>
      <c r="U66" s="300"/>
      <c r="V66" s="228" t="str">
        <f t="shared" si="6"/>
        <v>-</v>
      </c>
      <c r="W66" s="226">
        <f t="shared" si="11"/>
        <v>0</v>
      </c>
      <c r="X66" s="365">
        <v>0</v>
      </c>
      <c r="Y66" s="365">
        <v>0</v>
      </c>
      <c r="Z66" s="229" t="str">
        <f t="shared" si="15"/>
        <v/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2">
      <c r="A67" s="428"/>
      <c r="B67" s="56" t="s">
        <v>28</v>
      </c>
      <c r="C67" s="299"/>
      <c r="D67" s="300"/>
      <c r="E67" s="300"/>
      <c r="F67" s="226" t="str">
        <f t="shared" si="0"/>
        <v>-</v>
      </c>
      <c r="G67" s="226">
        <f t="shared" si="9"/>
        <v>0</v>
      </c>
      <c r="H67" s="365">
        <v>0</v>
      </c>
      <c r="I67" s="365">
        <v>0</v>
      </c>
      <c r="J67" s="227" t="str">
        <f t="shared" si="13"/>
        <v/>
      </c>
      <c r="K67" s="319"/>
      <c r="L67" s="300"/>
      <c r="M67" s="300"/>
      <c r="N67" s="228" t="str">
        <f t="shared" si="3"/>
        <v>-</v>
      </c>
      <c r="O67" s="226" t="str">
        <f t="shared" si="10"/>
        <v>-</v>
      </c>
      <c r="P67" s="365">
        <v>0</v>
      </c>
      <c r="Q67" s="365">
        <v>0</v>
      </c>
      <c r="R67" s="229" t="str">
        <f t="shared" si="14"/>
        <v/>
      </c>
      <c r="S67" s="319"/>
      <c r="T67" s="300"/>
      <c r="U67" s="300"/>
      <c r="V67" s="228" t="str">
        <f t="shared" si="6"/>
        <v>-</v>
      </c>
      <c r="W67" s="226">
        <f t="shared" si="11"/>
        <v>0</v>
      </c>
      <c r="X67" s="365">
        <v>0</v>
      </c>
      <c r="Y67" s="365">
        <v>0</v>
      </c>
      <c r="Z67" s="229" t="str">
        <f t="shared" si="15"/>
        <v/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2">
      <c r="A68" s="428"/>
      <c r="B68" s="56" t="s">
        <v>29</v>
      </c>
      <c r="C68" s="299"/>
      <c r="D68" s="300"/>
      <c r="E68" s="300"/>
      <c r="F68" s="226" t="str">
        <f t="shared" si="0"/>
        <v>-</v>
      </c>
      <c r="G68" s="226">
        <f t="shared" si="9"/>
        <v>0</v>
      </c>
      <c r="H68" s="365">
        <v>0</v>
      </c>
      <c r="I68" s="365">
        <v>0</v>
      </c>
      <c r="J68" s="227" t="str">
        <f t="shared" si="13"/>
        <v/>
      </c>
      <c r="K68" s="319"/>
      <c r="L68" s="300"/>
      <c r="M68" s="300"/>
      <c r="N68" s="228" t="str">
        <f t="shared" si="3"/>
        <v>-</v>
      </c>
      <c r="O68" s="226" t="str">
        <f t="shared" si="10"/>
        <v>-</v>
      </c>
      <c r="P68" s="365">
        <v>0</v>
      </c>
      <c r="Q68" s="365">
        <v>0</v>
      </c>
      <c r="R68" s="229" t="str">
        <f t="shared" si="14"/>
        <v/>
      </c>
      <c r="S68" s="319"/>
      <c r="T68" s="300"/>
      <c r="U68" s="300"/>
      <c r="V68" s="228" t="str">
        <f t="shared" si="6"/>
        <v>-</v>
      </c>
      <c r="W68" s="226">
        <f t="shared" si="11"/>
        <v>0</v>
      </c>
      <c r="X68" s="365">
        <v>0</v>
      </c>
      <c r="Y68" s="365">
        <v>0</v>
      </c>
      <c r="Z68" s="229" t="str">
        <f t="shared" si="15"/>
        <v/>
      </c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2">
      <c r="A69" s="428"/>
      <c r="B69" s="56" t="s">
        <v>30</v>
      </c>
      <c r="C69" s="299"/>
      <c r="D69" s="300"/>
      <c r="E69" s="300"/>
      <c r="F69" s="226" t="str">
        <f t="shared" si="0"/>
        <v>-</v>
      </c>
      <c r="G69" s="226">
        <f t="shared" si="9"/>
        <v>0</v>
      </c>
      <c r="H69" s="365">
        <v>0</v>
      </c>
      <c r="I69" s="365">
        <v>0</v>
      </c>
      <c r="J69" s="227" t="str">
        <f t="shared" si="13"/>
        <v/>
      </c>
      <c r="K69" s="319"/>
      <c r="L69" s="300"/>
      <c r="M69" s="300"/>
      <c r="N69" s="228" t="str">
        <f t="shared" si="3"/>
        <v>-</v>
      </c>
      <c r="O69" s="226" t="str">
        <f t="shared" si="10"/>
        <v>-</v>
      </c>
      <c r="P69" s="365">
        <v>0</v>
      </c>
      <c r="Q69" s="365">
        <v>0</v>
      </c>
      <c r="R69" s="229" t="str">
        <f t="shared" si="14"/>
        <v/>
      </c>
      <c r="S69" s="319"/>
      <c r="T69" s="300"/>
      <c r="U69" s="300"/>
      <c r="V69" s="228" t="str">
        <f t="shared" si="6"/>
        <v>-</v>
      </c>
      <c r="W69" s="226">
        <f t="shared" si="11"/>
        <v>0</v>
      </c>
      <c r="X69" s="365">
        <v>0</v>
      </c>
      <c r="Y69" s="365">
        <v>0</v>
      </c>
      <c r="Z69" s="229" t="str">
        <f t="shared" si="15"/>
        <v/>
      </c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2">
      <c r="A70" s="428"/>
      <c r="B70" s="56" t="s">
        <v>31</v>
      </c>
      <c r="C70" s="299"/>
      <c r="D70" s="300"/>
      <c r="E70" s="300"/>
      <c r="F70" s="226" t="str">
        <f t="shared" si="0"/>
        <v>-</v>
      </c>
      <c r="G70" s="226">
        <f t="shared" si="9"/>
        <v>0</v>
      </c>
      <c r="H70" s="365">
        <v>0</v>
      </c>
      <c r="I70" s="365">
        <v>0</v>
      </c>
      <c r="J70" s="227" t="str">
        <f t="shared" si="13"/>
        <v/>
      </c>
      <c r="K70" s="319"/>
      <c r="L70" s="300"/>
      <c r="M70" s="300"/>
      <c r="N70" s="228" t="str">
        <f t="shared" si="3"/>
        <v>-</v>
      </c>
      <c r="O70" s="226" t="str">
        <f t="shared" si="10"/>
        <v>-</v>
      </c>
      <c r="P70" s="365">
        <v>0</v>
      </c>
      <c r="Q70" s="365">
        <v>0</v>
      </c>
      <c r="R70" s="229" t="str">
        <f t="shared" si="14"/>
        <v/>
      </c>
      <c r="S70" s="319"/>
      <c r="T70" s="300"/>
      <c r="U70" s="300"/>
      <c r="V70" s="228" t="str">
        <f t="shared" si="6"/>
        <v>-</v>
      </c>
      <c r="W70" s="226">
        <f t="shared" si="11"/>
        <v>0</v>
      </c>
      <c r="X70" s="365">
        <v>0</v>
      </c>
      <c r="Y70" s="365">
        <v>0</v>
      </c>
      <c r="Z70" s="229" t="str">
        <f t="shared" si="15"/>
        <v/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ht="13.5" thickBot="1" x14ac:dyDescent="0.25">
      <c r="A71" s="429"/>
      <c r="B71" s="57" t="s">
        <v>32</v>
      </c>
      <c r="C71" s="309"/>
      <c r="D71" s="310"/>
      <c r="E71" s="310"/>
      <c r="F71" s="240" t="str">
        <f t="shared" si="0"/>
        <v>-</v>
      </c>
      <c r="G71" s="240">
        <f t="shared" si="9"/>
        <v>0</v>
      </c>
      <c r="H71" s="365">
        <v>0</v>
      </c>
      <c r="I71" s="365">
        <v>0</v>
      </c>
      <c r="J71" s="241" t="str">
        <f t="shared" si="13"/>
        <v/>
      </c>
      <c r="K71" s="323"/>
      <c r="L71" s="310"/>
      <c r="M71" s="310"/>
      <c r="N71" s="242" t="str">
        <f t="shared" si="3"/>
        <v>-</v>
      </c>
      <c r="O71" s="240" t="str">
        <f t="shared" si="10"/>
        <v>-</v>
      </c>
      <c r="P71" s="365">
        <v>0</v>
      </c>
      <c r="Q71" s="365">
        <v>0</v>
      </c>
      <c r="R71" s="243" t="str">
        <f t="shared" si="14"/>
        <v/>
      </c>
      <c r="S71" s="323"/>
      <c r="T71" s="310"/>
      <c r="U71" s="310"/>
      <c r="V71" s="242" t="str">
        <f t="shared" si="6"/>
        <v>-</v>
      </c>
      <c r="W71" s="240">
        <f t="shared" si="11"/>
        <v>0</v>
      </c>
      <c r="X71" s="365">
        <v>0</v>
      </c>
      <c r="Y71" s="365">
        <v>0</v>
      </c>
      <c r="Z71" s="243" t="str">
        <f t="shared" si="15"/>
        <v/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ht="14.25" thickTop="1" thickBot="1" x14ac:dyDescent="0.25">
      <c r="A72" s="16"/>
      <c r="B72" s="64" t="s">
        <v>33</v>
      </c>
      <c r="C72" s="311">
        <f>SUM(C60:C71)</f>
        <v>0</v>
      </c>
      <c r="D72" s="312">
        <f>SUM(D60:D71)</f>
        <v>0</v>
      </c>
      <c r="E72" s="312">
        <f>SUM(E60:E71)</f>
        <v>0</v>
      </c>
      <c r="F72" s="62" t="str">
        <f>IF(C72=0,"-",(E72/C72*1000))</f>
        <v>-</v>
      </c>
      <c r="G72" s="62">
        <f t="shared" ref="G72:G85" si="16">IF(ISERROR($E$86/$C$86*1000)=TRUE,"-",($E$86/$C$86*1000))</f>
        <v>0</v>
      </c>
      <c r="H72" s="365">
        <v>0</v>
      </c>
      <c r="I72" s="365">
        <v>0</v>
      </c>
      <c r="J72" s="244" t="str">
        <f t="shared" si="13"/>
        <v/>
      </c>
      <c r="K72" s="324">
        <f>SUM(K60:K71)</f>
        <v>0</v>
      </c>
      <c r="L72" s="312">
        <f>SUM(L60:L71)</f>
        <v>0</v>
      </c>
      <c r="M72" s="312">
        <f>SUM(M60:M71)</f>
        <v>0</v>
      </c>
      <c r="N72" s="61" t="str">
        <f>IF(K72=0,"-",(M72/K72*1000))</f>
        <v>-</v>
      </c>
      <c r="O72" s="62" t="str">
        <f t="shared" ref="O72:O85" si="17">IF(ISERROR($M$86/$K$86*1000)=TRUE,"-",($M$86/$K$86*1000))</f>
        <v>-</v>
      </c>
      <c r="P72" s="365">
        <v>0</v>
      </c>
      <c r="Q72" s="365">
        <v>0</v>
      </c>
      <c r="R72" s="245" t="str">
        <f t="shared" si="14"/>
        <v/>
      </c>
      <c r="S72" s="324">
        <f>SUM(S60:S71)</f>
        <v>0</v>
      </c>
      <c r="T72" s="312">
        <f>SUM(T60:T71)</f>
        <v>0</v>
      </c>
      <c r="U72" s="312">
        <f>SUM(U60:U71)</f>
        <v>0</v>
      </c>
      <c r="V72" s="61" t="str">
        <f>IF(S72=0,"-",(U72/S72*1000))</f>
        <v>-</v>
      </c>
      <c r="W72" s="62">
        <f t="shared" ref="W72:W85" si="18">IF(ISERROR($U$86/$S$86*1000)=TRUE,"-",($U$86/$S$86*1000))</f>
        <v>0</v>
      </c>
      <c r="X72" s="365">
        <v>0</v>
      </c>
      <c r="Y72" s="365">
        <v>0</v>
      </c>
      <c r="Z72" s="245" t="str">
        <f>IF(S72=0,"",(((W72*0.001)+2.58*(SQRT(W72*0.001/S72))))*1000)</f>
        <v/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ht="12.75" customHeight="1" thickTop="1" x14ac:dyDescent="0.2">
      <c r="A73" s="427">
        <v>2010</v>
      </c>
      <c r="B73" s="75" t="s">
        <v>21</v>
      </c>
      <c r="C73" s="313">
        <v>17</v>
      </c>
      <c r="D73" s="313">
        <v>1</v>
      </c>
      <c r="E73" s="313">
        <v>0</v>
      </c>
      <c r="F73" s="246">
        <f t="shared" ref="F73:F84" si="19">IF(C73=0,"-",(E73/C73*1000))</f>
        <v>0</v>
      </c>
      <c r="G73" s="246">
        <f t="shared" si="16"/>
        <v>0</v>
      </c>
      <c r="H73" s="365">
        <v>0</v>
      </c>
      <c r="I73" s="365">
        <v>0</v>
      </c>
      <c r="J73" s="247">
        <f>IF(C73=0,"",(((G73*0.001)+2.58*(SQRT(G73*0.001/C73))))*1000)</f>
        <v>0</v>
      </c>
      <c r="K73" s="313">
        <v>0</v>
      </c>
      <c r="L73" s="313">
        <v>0</v>
      </c>
      <c r="M73" s="313">
        <v>0</v>
      </c>
      <c r="N73" s="248" t="str">
        <f t="shared" ref="N73:N84" si="20">IF(K73=0,"-",(M73/K73*1000))</f>
        <v>-</v>
      </c>
      <c r="O73" s="246" t="str">
        <f t="shared" si="17"/>
        <v>-</v>
      </c>
      <c r="P73" s="365">
        <v>0</v>
      </c>
      <c r="Q73" s="365">
        <v>0</v>
      </c>
      <c r="R73" s="249" t="str">
        <f>IF(K73=0,"",(((O73*0.001)+2.58*(SQRT(O73*0.001/K73))))*1000)</f>
        <v/>
      </c>
      <c r="S73" s="313">
        <v>40</v>
      </c>
      <c r="T73" s="313">
        <v>2</v>
      </c>
      <c r="U73" s="313">
        <v>0</v>
      </c>
      <c r="V73" s="248">
        <f t="shared" ref="V73:V84" si="21">IF(S73=0,"-",(U73/S73*1000))</f>
        <v>0</v>
      </c>
      <c r="W73" s="246">
        <f t="shared" si="18"/>
        <v>0</v>
      </c>
      <c r="X73" s="365">
        <v>0</v>
      </c>
      <c r="Y73" s="365">
        <v>0</v>
      </c>
      <c r="Z73" s="249">
        <f>IF(S73=0,"",(((W73*0.001)+2.58*(SQRT(W73*0.001/S73))))*1000)</f>
        <v>0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2">
      <c r="A74" s="428"/>
      <c r="B74" s="56" t="s">
        <v>22</v>
      </c>
      <c r="C74" s="313">
        <v>48</v>
      </c>
      <c r="D74" s="313">
        <v>3</v>
      </c>
      <c r="E74" s="313">
        <v>0</v>
      </c>
      <c r="F74" s="250">
        <f t="shared" si="19"/>
        <v>0</v>
      </c>
      <c r="G74" s="250">
        <f t="shared" si="16"/>
        <v>0</v>
      </c>
      <c r="H74" s="365">
        <v>0</v>
      </c>
      <c r="I74" s="365">
        <v>0</v>
      </c>
      <c r="J74" s="251">
        <f t="shared" ref="J74:J85" si="22">IF(C74=0,"",(((G74*0.001)+2.58*(SQRT(G74*0.001/C74))))*1000)</f>
        <v>0</v>
      </c>
      <c r="K74" s="313">
        <v>0</v>
      </c>
      <c r="L74" s="313">
        <v>0</v>
      </c>
      <c r="M74" s="313">
        <v>0</v>
      </c>
      <c r="N74" s="252" t="str">
        <f t="shared" si="20"/>
        <v>-</v>
      </c>
      <c r="O74" s="250" t="str">
        <f t="shared" si="17"/>
        <v>-</v>
      </c>
      <c r="P74" s="365">
        <v>0</v>
      </c>
      <c r="Q74" s="365">
        <v>0</v>
      </c>
      <c r="R74" s="253" t="str">
        <f t="shared" ref="R74:R85" si="23">IF(K74=0,"",(((O74*0.001)+2.58*(SQRT(O74*0.001/K74))))*1000)</f>
        <v/>
      </c>
      <c r="S74" s="313">
        <v>28</v>
      </c>
      <c r="T74" s="313">
        <v>1</v>
      </c>
      <c r="U74" s="313">
        <v>0</v>
      </c>
      <c r="V74" s="252">
        <f t="shared" si="21"/>
        <v>0</v>
      </c>
      <c r="W74" s="250">
        <f t="shared" si="18"/>
        <v>0</v>
      </c>
      <c r="X74" s="365">
        <v>0</v>
      </c>
      <c r="Y74" s="365">
        <v>0</v>
      </c>
      <c r="Z74" s="253">
        <f t="shared" ref="Z74:Z84" si="24">IF(S74=0,"",(((W74*0.001)+2.58*(SQRT(W74*0.001/S74))))*1000)</f>
        <v>0</v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2">
      <c r="A75" s="428"/>
      <c r="B75" s="56" t="s">
        <v>23</v>
      </c>
      <c r="C75" s="314"/>
      <c r="D75" s="315"/>
      <c r="E75" s="315"/>
      <c r="F75" s="250" t="str">
        <f t="shared" si="19"/>
        <v>-</v>
      </c>
      <c r="G75" s="250">
        <f t="shared" si="16"/>
        <v>0</v>
      </c>
      <c r="H75" s="365">
        <v>0</v>
      </c>
      <c r="I75" s="365">
        <v>0</v>
      </c>
      <c r="J75" s="251" t="str">
        <f t="shared" si="22"/>
        <v/>
      </c>
      <c r="K75" s="325"/>
      <c r="L75" s="315"/>
      <c r="M75" s="315"/>
      <c r="N75" s="252" t="str">
        <f t="shared" si="20"/>
        <v>-</v>
      </c>
      <c r="O75" s="250" t="str">
        <f t="shared" si="17"/>
        <v>-</v>
      </c>
      <c r="P75" s="365">
        <v>0</v>
      </c>
      <c r="Q75" s="365">
        <v>0</v>
      </c>
      <c r="R75" s="253" t="str">
        <f t="shared" si="23"/>
        <v/>
      </c>
      <c r="S75" s="325"/>
      <c r="T75" s="315"/>
      <c r="U75" s="315"/>
      <c r="V75" s="252" t="str">
        <f t="shared" si="21"/>
        <v>-</v>
      </c>
      <c r="W75" s="250">
        <f t="shared" si="18"/>
        <v>0</v>
      </c>
      <c r="X75" s="365">
        <v>0</v>
      </c>
      <c r="Y75" s="365">
        <v>0</v>
      </c>
      <c r="Z75" s="253" t="str">
        <f t="shared" si="24"/>
        <v/>
      </c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2">
      <c r="A76" s="428"/>
      <c r="B76" s="56" t="s">
        <v>24</v>
      </c>
      <c r="C76" s="314"/>
      <c r="D76" s="315"/>
      <c r="E76" s="315"/>
      <c r="F76" s="250" t="str">
        <f t="shared" si="19"/>
        <v>-</v>
      </c>
      <c r="G76" s="250">
        <f t="shared" si="16"/>
        <v>0</v>
      </c>
      <c r="H76" s="365">
        <v>0</v>
      </c>
      <c r="I76" s="365">
        <v>0</v>
      </c>
      <c r="J76" s="251" t="str">
        <f t="shared" si="22"/>
        <v/>
      </c>
      <c r="K76" s="325"/>
      <c r="L76" s="315"/>
      <c r="M76" s="315"/>
      <c r="N76" s="252" t="str">
        <f t="shared" si="20"/>
        <v>-</v>
      </c>
      <c r="O76" s="250" t="str">
        <f t="shared" si="17"/>
        <v>-</v>
      </c>
      <c r="P76" s="365">
        <v>0</v>
      </c>
      <c r="Q76" s="365">
        <v>0</v>
      </c>
      <c r="R76" s="253" t="str">
        <f t="shared" si="23"/>
        <v/>
      </c>
      <c r="S76" s="325"/>
      <c r="T76" s="315"/>
      <c r="U76" s="315"/>
      <c r="V76" s="252" t="str">
        <f t="shared" si="21"/>
        <v>-</v>
      </c>
      <c r="W76" s="250">
        <f t="shared" si="18"/>
        <v>0</v>
      </c>
      <c r="X76" s="365">
        <v>0</v>
      </c>
      <c r="Y76" s="365">
        <v>0</v>
      </c>
      <c r="Z76" s="253" t="str">
        <f t="shared" si="24"/>
        <v/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x14ac:dyDescent="0.2">
      <c r="A77" s="428"/>
      <c r="B77" s="56" t="s">
        <v>25</v>
      </c>
      <c r="C77" s="314"/>
      <c r="D77" s="315"/>
      <c r="E77" s="315"/>
      <c r="F77" s="250" t="str">
        <f t="shared" si="19"/>
        <v>-</v>
      </c>
      <c r="G77" s="250">
        <f t="shared" si="16"/>
        <v>0</v>
      </c>
      <c r="H77" s="365">
        <v>0</v>
      </c>
      <c r="I77" s="365">
        <v>0</v>
      </c>
      <c r="J77" s="251" t="str">
        <f t="shared" si="22"/>
        <v/>
      </c>
      <c r="K77" s="325"/>
      <c r="L77" s="315"/>
      <c r="M77" s="315"/>
      <c r="N77" s="252" t="str">
        <f t="shared" si="20"/>
        <v>-</v>
      </c>
      <c r="O77" s="250" t="str">
        <f t="shared" si="17"/>
        <v>-</v>
      </c>
      <c r="P77" s="365">
        <v>0</v>
      </c>
      <c r="Q77" s="365">
        <v>0</v>
      </c>
      <c r="R77" s="253" t="str">
        <f t="shared" si="23"/>
        <v/>
      </c>
      <c r="S77" s="325"/>
      <c r="T77" s="315"/>
      <c r="U77" s="315"/>
      <c r="V77" s="252" t="str">
        <f t="shared" si="21"/>
        <v>-</v>
      </c>
      <c r="W77" s="250">
        <f t="shared" si="18"/>
        <v>0</v>
      </c>
      <c r="X77" s="365">
        <v>0</v>
      </c>
      <c r="Y77" s="365">
        <v>0</v>
      </c>
      <c r="Z77" s="253" t="str">
        <f t="shared" si="24"/>
        <v/>
      </c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ht="15.75" customHeight="1" x14ac:dyDescent="0.2">
      <c r="A78" s="428"/>
      <c r="B78" s="56" t="s">
        <v>26</v>
      </c>
      <c r="C78" s="314"/>
      <c r="D78" s="315"/>
      <c r="E78" s="315"/>
      <c r="F78" s="250" t="str">
        <f t="shared" si="19"/>
        <v>-</v>
      </c>
      <c r="G78" s="250">
        <f t="shared" si="16"/>
        <v>0</v>
      </c>
      <c r="H78" s="365">
        <v>0</v>
      </c>
      <c r="I78" s="365">
        <v>0</v>
      </c>
      <c r="J78" s="251" t="str">
        <f t="shared" si="22"/>
        <v/>
      </c>
      <c r="K78" s="325"/>
      <c r="L78" s="315"/>
      <c r="M78" s="315"/>
      <c r="N78" s="252" t="str">
        <f t="shared" si="20"/>
        <v>-</v>
      </c>
      <c r="O78" s="250" t="str">
        <f t="shared" si="17"/>
        <v>-</v>
      </c>
      <c r="P78" s="365">
        <v>0</v>
      </c>
      <c r="Q78" s="365">
        <v>0</v>
      </c>
      <c r="R78" s="253" t="str">
        <f t="shared" si="23"/>
        <v/>
      </c>
      <c r="S78" s="325"/>
      <c r="T78" s="315"/>
      <c r="U78" s="315"/>
      <c r="V78" s="252" t="str">
        <f t="shared" si="21"/>
        <v>-</v>
      </c>
      <c r="W78" s="250">
        <f t="shared" si="18"/>
        <v>0</v>
      </c>
      <c r="X78" s="365">
        <v>0</v>
      </c>
      <c r="Y78" s="365">
        <v>0</v>
      </c>
      <c r="Z78" s="253" t="str">
        <f t="shared" si="24"/>
        <v/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x14ac:dyDescent="0.2">
      <c r="A79" s="428"/>
      <c r="B79" s="56" t="s">
        <v>27</v>
      </c>
      <c r="C79" s="314"/>
      <c r="D79" s="315"/>
      <c r="E79" s="315"/>
      <c r="F79" s="250" t="str">
        <f t="shared" si="19"/>
        <v>-</v>
      </c>
      <c r="G79" s="250">
        <f t="shared" si="16"/>
        <v>0</v>
      </c>
      <c r="H79" s="365">
        <v>0</v>
      </c>
      <c r="I79" s="365">
        <v>0</v>
      </c>
      <c r="J79" s="251" t="str">
        <f t="shared" si="22"/>
        <v/>
      </c>
      <c r="K79" s="325"/>
      <c r="L79" s="315"/>
      <c r="M79" s="315"/>
      <c r="N79" s="252" t="str">
        <f t="shared" si="20"/>
        <v>-</v>
      </c>
      <c r="O79" s="250" t="str">
        <f t="shared" si="17"/>
        <v>-</v>
      </c>
      <c r="P79" s="365">
        <v>0</v>
      </c>
      <c r="Q79" s="365">
        <v>0</v>
      </c>
      <c r="R79" s="253" t="str">
        <f t="shared" si="23"/>
        <v/>
      </c>
      <c r="S79" s="325"/>
      <c r="T79" s="315"/>
      <c r="U79" s="315"/>
      <c r="V79" s="252" t="str">
        <f t="shared" si="21"/>
        <v>-</v>
      </c>
      <c r="W79" s="250">
        <f t="shared" si="18"/>
        <v>0</v>
      </c>
      <c r="X79" s="365">
        <v>0</v>
      </c>
      <c r="Y79" s="365">
        <v>0</v>
      </c>
      <c r="Z79" s="253" t="str">
        <f t="shared" si="24"/>
        <v/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x14ac:dyDescent="0.2">
      <c r="A80" s="428"/>
      <c r="B80" s="56" t="s">
        <v>28</v>
      </c>
      <c r="C80" s="314"/>
      <c r="D80" s="315"/>
      <c r="E80" s="315"/>
      <c r="F80" s="250" t="str">
        <f t="shared" si="19"/>
        <v>-</v>
      </c>
      <c r="G80" s="250">
        <f t="shared" si="16"/>
        <v>0</v>
      </c>
      <c r="H80" s="365">
        <v>0</v>
      </c>
      <c r="I80" s="365">
        <v>0</v>
      </c>
      <c r="J80" s="251" t="str">
        <f t="shared" si="22"/>
        <v/>
      </c>
      <c r="K80" s="325"/>
      <c r="L80" s="315"/>
      <c r="M80" s="315"/>
      <c r="N80" s="252" t="str">
        <f t="shared" si="20"/>
        <v>-</v>
      </c>
      <c r="O80" s="250" t="str">
        <f t="shared" si="17"/>
        <v>-</v>
      </c>
      <c r="P80" s="365">
        <v>0</v>
      </c>
      <c r="Q80" s="365">
        <v>0</v>
      </c>
      <c r="R80" s="253" t="str">
        <f t="shared" si="23"/>
        <v/>
      </c>
      <c r="S80" s="325"/>
      <c r="T80" s="315"/>
      <c r="U80" s="315"/>
      <c r="V80" s="252" t="str">
        <f t="shared" si="21"/>
        <v>-</v>
      </c>
      <c r="W80" s="250">
        <f t="shared" si="18"/>
        <v>0</v>
      </c>
      <c r="X80" s="365">
        <v>0</v>
      </c>
      <c r="Y80" s="365">
        <v>0</v>
      </c>
      <c r="Z80" s="253" t="str">
        <f t="shared" si="24"/>
        <v/>
      </c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x14ac:dyDescent="0.2">
      <c r="A81" s="428"/>
      <c r="B81" s="56" t="s">
        <v>29</v>
      </c>
      <c r="C81" s="314"/>
      <c r="D81" s="315"/>
      <c r="E81" s="315"/>
      <c r="F81" s="250" t="str">
        <f t="shared" si="19"/>
        <v>-</v>
      </c>
      <c r="G81" s="250">
        <f t="shared" si="16"/>
        <v>0</v>
      </c>
      <c r="H81" s="365">
        <v>0</v>
      </c>
      <c r="I81" s="365">
        <v>0</v>
      </c>
      <c r="J81" s="251" t="str">
        <f t="shared" si="22"/>
        <v/>
      </c>
      <c r="K81" s="325"/>
      <c r="L81" s="315"/>
      <c r="M81" s="315"/>
      <c r="N81" s="252" t="str">
        <f t="shared" si="20"/>
        <v>-</v>
      </c>
      <c r="O81" s="250" t="str">
        <f t="shared" si="17"/>
        <v>-</v>
      </c>
      <c r="P81" s="365">
        <v>0</v>
      </c>
      <c r="Q81" s="365">
        <v>0</v>
      </c>
      <c r="R81" s="253" t="str">
        <f t="shared" si="23"/>
        <v/>
      </c>
      <c r="S81" s="325"/>
      <c r="T81" s="315"/>
      <c r="U81" s="315"/>
      <c r="V81" s="252" t="str">
        <f t="shared" si="21"/>
        <v>-</v>
      </c>
      <c r="W81" s="250">
        <f t="shared" si="18"/>
        <v>0</v>
      </c>
      <c r="X81" s="365">
        <v>0</v>
      </c>
      <c r="Y81" s="365">
        <v>0</v>
      </c>
      <c r="Z81" s="253" t="str">
        <f t="shared" si="24"/>
        <v/>
      </c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x14ac:dyDescent="0.2">
      <c r="A82" s="428"/>
      <c r="B82" s="56" t="s">
        <v>30</v>
      </c>
      <c r="C82" s="314"/>
      <c r="D82" s="315"/>
      <c r="E82" s="315"/>
      <c r="F82" s="250" t="str">
        <f t="shared" si="19"/>
        <v>-</v>
      </c>
      <c r="G82" s="250">
        <f t="shared" si="16"/>
        <v>0</v>
      </c>
      <c r="H82" s="365">
        <v>0</v>
      </c>
      <c r="I82" s="365">
        <v>0</v>
      </c>
      <c r="J82" s="251" t="str">
        <f t="shared" si="22"/>
        <v/>
      </c>
      <c r="K82" s="325"/>
      <c r="L82" s="315"/>
      <c r="M82" s="315"/>
      <c r="N82" s="252" t="str">
        <f t="shared" si="20"/>
        <v>-</v>
      </c>
      <c r="O82" s="250" t="str">
        <f t="shared" si="17"/>
        <v>-</v>
      </c>
      <c r="P82" s="365">
        <v>0</v>
      </c>
      <c r="Q82" s="365">
        <v>0</v>
      </c>
      <c r="R82" s="253" t="str">
        <f t="shared" si="23"/>
        <v/>
      </c>
      <c r="S82" s="325"/>
      <c r="T82" s="315"/>
      <c r="U82" s="315"/>
      <c r="V82" s="252" t="str">
        <f t="shared" si="21"/>
        <v>-</v>
      </c>
      <c r="W82" s="250">
        <f t="shared" si="18"/>
        <v>0</v>
      </c>
      <c r="X82" s="365">
        <v>0</v>
      </c>
      <c r="Y82" s="365">
        <v>0</v>
      </c>
      <c r="Z82" s="253" t="str">
        <f t="shared" si="24"/>
        <v/>
      </c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x14ac:dyDescent="0.2">
      <c r="A83" s="428"/>
      <c r="B83" s="56" t="s">
        <v>31</v>
      </c>
      <c r="C83" s="314"/>
      <c r="D83" s="315"/>
      <c r="E83" s="315"/>
      <c r="F83" s="250" t="str">
        <f t="shared" si="19"/>
        <v>-</v>
      </c>
      <c r="G83" s="250">
        <f t="shared" si="16"/>
        <v>0</v>
      </c>
      <c r="H83" s="365">
        <v>0</v>
      </c>
      <c r="I83" s="365">
        <v>0</v>
      </c>
      <c r="J83" s="251" t="str">
        <f t="shared" si="22"/>
        <v/>
      </c>
      <c r="K83" s="325"/>
      <c r="L83" s="315"/>
      <c r="M83" s="315"/>
      <c r="N83" s="252" t="str">
        <f t="shared" si="20"/>
        <v>-</v>
      </c>
      <c r="O83" s="250" t="str">
        <f t="shared" si="17"/>
        <v>-</v>
      </c>
      <c r="P83" s="365">
        <v>0</v>
      </c>
      <c r="Q83" s="365">
        <v>0</v>
      </c>
      <c r="R83" s="253" t="str">
        <f t="shared" si="23"/>
        <v/>
      </c>
      <c r="S83" s="325"/>
      <c r="T83" s="315"/>
      <c r="U83" s="315"/>
      <c r="V83" s="252" t="str">
        <f t="shared" si="21"/>
        <v>-</v>
      </c>
      <c r="W83" s="250">
        <f t="shared" si="18"/>
        <v>0</v>
      </c>
      <c r="X83" s="365">
        <v>0</v>
      </c>
      <c r="Y83" s="365">
        <v>0</v>
      </c>
      <c r="Z83" s="253" t="str">
        <f t="shared" si="24"/>
        <v/>
      </c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ht="13.5" thickBot="1" x14ac:dyDescent="0.25">
      <c r="A84" s="429"/>
      <c r="B84" s="63" t="s">
        <v>32</v>
      </c>
      <c r="C84" s="316"/>
      <c r="D84" s="317"/>
      <c r="E84" s="317"/>
      <c r="F84" s="254" t="str">
        <f t="shared" si="19"/>
        <v>-</v>
      </c>
      <c r="G84" s="254">
        <f t="shared" si="16"/>
        <v>0</v>
      </c>
      <c r="H84" s="365">
        <v>0</v>
      </c>
      <c r="I84" s="365">
        <v>0</v>
      </c>
      <c r="J84" s="255" t="str">
        <f t="shared" si="22"/>
        <v/>
      </c>
      <c r="K84" s="326"/>
      <c r="L84" s="317"/>
      <c r="M84" s="317"/>
      <c r="N84" s="256" t="str">
        <f t="shared" si="20"/>
        <v>-</v>
      </c>
      <c r="O84" s="254" t="str">
        <f t="shared" si="17"/>
        <v>-</v>
      </c>
      <c r="P84" s="365">
        <v>0</v>
      </c>
      <c r="Q84" s="365">
        <v>0</v>
      </c>
      <c r="R84" s="257" t="str">
        <f t="shared" si="23"/>
        <v/>
      </c>
      <c r="S84" s="326"/>
      <c r="T84" s="317"/>
      <c r="U84" s="317"/>
      <c r="V84" s="256" t="str">
        <f t="shared" si="21"/>
        <v>-</v>
      </c>
      <c r="W84" s="254">
        <f t="shared" si="18"/>
        <v>0</v>
      </c>
      <c r="X84" s="365">
        <v>0</v>
      </c>
      <c r="Y84" s="365">
        <v>0</v>
      </c>
      <c r="Z84" s="257" t="str">
        <f t="shared" si="24"/>
        <v/>
      </c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ht="14.25" thickTop="1" thickBot="1" x14ac:dyDescent="0.25">
      <c r="A85" s="53"/>
      <c r="B85" s="140" t="s">
        <v>33</v>
      </c>
      <c r="C85" s="149">
        <f>SUM(C73:C84)</f>
        <v>65</v>
      </c>
      <c r="D85" s="50">
        <f>SUM(D73:D84)</f>
        <v>4</v>
      </c>
      <c r="E85" s="50">
        <f>SUM(E73:E84)</f>
        <v>0</v>
      </c>
      <c r="F85" s="153">
        <f>IF(C85=0,"-",(E85/C85*1000))</f>
        <v>0</v>
      </c>
      <c r="G85" s="153">
        <f t="shared" si="16"/>
        <v>0</v>
      </c>
      <c r="H85" s="365">
        <v>0</v>
      </c>
      <c r="I85" s="365">
        <v>0</v>
      </c>
      <c r="J85" s="258">
        <f t="shared" si="22"/>
        <v>0</v>
      </c>
      <c r="K85" s="49">
        <f>SUM(K73:K84)</f>
        <v>0</v>
      </c>
      <c r="L85" s="50">
        <f>SUM(L73:L84)</f>
        <v>0</v>
      </c>
      <c r="M85" s="50">
        <f>SUM(M73:M84)</f>
        <v>0</v>
      </c>
      <c r="N85" s="259" t="str">
        <f>IF(K85=0,"-",(M85/K85*1000))</f>
        <v>-</v>
      </c>
      <c r="O85" s="153" t="str">
        <f t="shared" si="17"/>
        <v>-</v>
      </c>
      <c r="P85" s="365">
        <v>0</v>
      </c>
      <c r="Q85" s="365">
        <v>0</v>
      </c>
      <c r="R85" s="260" t="str">
        <f t="shared" si="23"/>
        <v/>
      </c>
      <c r="S85" s="49">
        <f>SUM(S73:S84)</f>
        <v>68</v>
      </c>
      <c r="T85" s="50">
        <f>SUM(T73:T84)</f>
        <v>3</v>
      </c>
      <c r="U85" s="50">
        <f>SUM(U73:U84)</f>
        <v>0</v>
      </c>
      <c r="V85" s="259">
        <f>IF(S85=0,"-",(U85/S85*1000))</f>
        <v>0</v>
      </c>
      <c r="W85" s="153">
        <f t="shared" si="18"/>
        <v>0</v>
      </c>
      <c r="X85" s="365">
        <v>0</v>
      </c>
      <c r="Y85" s="365">
        <v>0</v>
      </c>
      <c r="Z85" s="260">
        <f>IF(S85=0,"",(((W85*0.001)+2.58*(SQRT(W85*0.001/S85))))*1000)</f>
        <v>0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ht="26.25" customHeight="1" thickTop="1" thickBot="1" x14ac:dyDescent="0.25">
      <c r="A86" s="486" t="s">
        <v>39</v>
      </c>
      <c r="B86" s="487"/>
      <c r="C86" s="136">
        <f>SUM(C20,C33,C46,C59,C72,C85)</f>
        <v>65</v>
      </c>
      <c r="D86" s="136">
        <f>SUM(D20,D33,D46,D59,D72,D85)</f>
        <v>4</v>
      </c>
      <c r="E86" s="136">
        <f>SUM(E20,E33,E46,E59,E72,E85)</f>
        <v>0</v>
      </c>
      <c r="F86" s="261">
        <f>IF(C86=0,"-",(E86/C86*1000))</f>
        <v>0</v>
      </c>
      <c r="G86" s="261"/>
      <c r="H86" s="261"/>
      <c r="I86" s="261"/>
      <c r="J86" s="262"/>
      <c r="K86" s="136">
        <f>SUM(K20,K33,K46,K59,K72,K85)</f>
        <v>0</v>
      </c>
      <c r="L86" s="136">
        <f>SUM(L20,L33,L46,L59,L72,L85)</f>
        <v>0</v>
      </c>
      <c r="M86" s="136">
        <f>SUM(M20,M33,M46,M59,M72,M85)</f>
        <v>0</v>
      </c>
      <c r="N86" s="261" t="str">
        <f>IF(K86=0,"-",(M86/K86*1000))</f>
        <v>-</v>
      </c>
      <c r="O86" s="261"/>
      <c r="P86" s="261"/>
      <c r="Q86" s="261"/>
      <c r="R86" s="262"/>
      <c r="S86" s="136">
        <f>SUM(S20,S33,S46,S59,S72,S85)</f>
        <v>68</v>
      </c>
      <c r="T86" s="136">
        <f>SUM(T20,T33,T46,T59,T72,T85)</f>
        <v>3</v>
      </c>
      <c r="U86" s="136">
        <f>SUM(U20,U33,U46,U59,U72,U85)</f>
        <v>0</v>
      </c>
      <c r="V86" s="261">
        <f>IF(S86=0,"-",(U86/S86*1000))</f>
        <v>0</v>
      </c>
      <c r="W86" s="261"/>
      <c r="X86" s="261"/>
      <c r="Y86" s="261"/>
      <c r="Z86" s="263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  <c r="Y87" s="1"/>
      <c r="Z87" s="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"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x14ac:dyDescent="0.2"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1:60" x14ac:dyDescent="0.2">
      <c r="C90" s="3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</sheetData>
  <mergeCells count="37">
    <mergeCell ref="A86:B86"/>
    <mergeCell ref="A8:A20"/>
    <mergeCell ref="A21:A33"/>
    <mergeCell ref="N3:N6"/>
    <mergeCell ref="G3:G6"/>
    <mergeCell ref="H3:H6"/>
    <mergeCell ref="I3:I6"/>
    <mergeCell ref="J3:J6"/>
    <mergeCell ref="E3:E6"/>
    <mergeCell ref="K3:K6"/>
    <mergeCell ref="V3:V6"/>
    <mergeCell ref="A73:A84"/>
    <mergeCell ref="L3:L6"/>
    <mergeCell ref="M3:M6"/>
    <mergeCell ref="F3:F6"/>
    <mergeCell ref="R3:R6"/>
    <mergeCell ref="A34:A45"/>
    <mergeCell ref="A47:A58"/>
    <mergeCell ref="A60:A71"/>
    <mergeCell ref="O3:O6"/>
    <mergeCell ref="P3:P6"/>
    <mergeCell ref="B1:W1"/>
    <mergeCell ref="A2:A7"/>
    <mergeCell ref="B2:B7"/>
    <mergeCell ref="C2:J2"/>
    <mergeCell ref="K2:R2"/>
    <mergeCell ref="S2:Z2"/>
    <mergeCell ref="C3:C6"/>
    <mergeCell ref="D3:D6"/>
    <mergeCell ref="Y3:Y6"/>
    <mergeCell ref="Z3:Z6"/>
    <mergeCell ref="Q3:Q6"/>
    <mergeCell ref="S3:S6"/>
    <mergeCell ref="T3:T6"/>
    <mergeCell ref="X3:X6"/>
    <mergeCell ref="W3:W6"/>
    <mergeCell ref="U3:U6"/>
  </mergeCells>
  <phoneticPr fontId="16" type="noConversion"/>
  <pageMargins left="0.5" right="0.26" top="0.59055118110236227" bottom="0.78740157480314965" header="0.18" footer="0"/>
  <pageSetup paperSize="9" scale="37" orientation="landscape" r:id="rId1"/>
  <headerFooter alignWithMargins="0"/>
  <colBreaks count="1" manualBreakCount="1">
    <brk id="2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3"/>
  <sheetViews>
    <sheetView topLeftCell="CL1" zoomScale="70" zoomScaleNormal="70" workbookViewId="0">
      <pane xSplit="28260" topLeftCell="AR1"/>
      <selection activeCell="R86" sqref="R86"/>
      <selection pane="topRight" activeCell="AR1" sqref="AR1"/>
    </sheetView>
  </sheetViews>
  <sheetFormatPr baseColWidth="10" defaultRowHeight="12.75" x14ac:dyDescent="0.2"/>
  <cols>
    <col min="1" max="1" width="7.42578125" customWidth="1"/>
    <col min="2" max="2" width="14" customWidth="1"/>
    <col min="3" max="5" width="11.5703125" bestFit="1" customWidth="1"/>
    <col min="6" max="9" width="11.5703125" customWidth="1"/>
    <col min="10" max="10" width="12.5703125" bestFit="1" customWidth="1"/>
    <col min="11" max="12" width="11.5703125" bestFit="1" customWidth="1"/>
    <col min="13" max="16" width="11.5703125" customWidth="1"/>
    <col min="17" max="18" width="11.5703125" bestFit="1" customWidth="1"/>
    <col min="19" max="19" width="12.140625" bestFit="1" customWidth="1"/>
    <col min="20" max="23" width="11.5703125" customWidth="1"/>
    <col min="24" max="25" width="11.5703125" bestFit="1" customWidth="1"/>
    <col min="26" max="26" width="16.28515625" bestFit="1" customWidth="1"/>
    <col min="27" max="30" width="11.5703125" customWidth="1"/>
    <col min="31" max="32" width="11.5703125" bestFit="1" customWidth="1"/>
    <col min="33" max="33" width="12.140625" bestFit="1" customWidth="1"/>
    <col min="34" max="37" width="11.5703125" customWidth="1"/>
    <col min="38" max="39" width="11.5703125" bestFit="1" customWidth="1"/>
    <col min="40" max="40" width="12.140625" bestFit="1" customWidth="1"/>
    <col min="41" max="44" width="11.5703125" customWidth="1"/>
    <col min="45" max="46" width="11.5703125" bestFit="1" customWidth="1"/>
    <col min="47" max="47" width="18.42578125" bestFit="1" customWidth="1"/>
    <col min="48" max="51" width="11.5703125" customWidth="1"/>
    <col min="52" max="53" width="11.5703125" bestFit="1" customWidth="1"/>
    <col min="54" max="54" width="12.140625" bestFit="1" customWidth="1"/>
    <col min="55" max="58" width="11.5703125" customWidth="1"/>
    <col min="59" max="60" width="11.5703125" bestFit="1" customWidth="1"/>
    <col min="61" max="61" width="12.140625" bestFit="1" customWidth="1"/>
    <col min="62" max="65" width="11.5703125" customWidth="1"/>
    <col min="66" max="67" width="11.5703125" bestFit="1" customWidth="1"/>
    <col min="68" max="68" width="12.140625" bestFit="1" customWidth="1"/>
    <col min="69" max="72" width="11.5703125" customWidth="1"/>
    <col min="73" max="74" width="11.5703125" bestFit="1" customWidth="1"/>
    <col min="75" max="75" width="12.140625" bestFit="1" customWidth="1"/>
    <col min="76" max="79" width="11.5703125" customWidth="1"/>
    <col min="80" max="81" width="11.5703125" bestFit="1" customWidth="1"/>
    <col min="82" max="82" width="12.140625" bestFit="1" customWidth="1"/>
    <col min="83" max="86" width="11.5703125" customWidth="1"/>
    <col min="87" max="88" width="8.140625" customWidth="1"/>
  </cols>
  <sheetData>
    <row r="1" spans="1:120" ht="24" thickBot="1" x14ac:dyDescent="0.4">
      <c r="A1" s="11"/>
      <c r="B1" s="173" t="s">
        <v>112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1"/>
      <c r="Y1" s="11"/>
      <c r="Z1" s="11"/>
      <c r="AA1" s="12"/>
      <c r="AB1" s="12"/>
      <c r="AC1" s="12"/>
      <c r="AD1" s="12"/>
      <c r="AE1" s="11"/>
      <c r="AF1" s="11"/>
      <c r="AG1" s="11"/>
      <c r="AH1" s="12"/>
      <c r="AI1" s="12"/>
      <c r="AJ1" s="12"/>
      <c r="AK1" s="12"/>
      <c r="AL1" s="11"/>
      <c r="AM1" s="11"/>
      <c r="AN1" s="11"/>
      <c r="AO1" s="12"/>
      <c r="AP1" s="12"/>
      <c r="AQ1" s="12"/>
      <c r="AR1" s="12"/>
      <c r="AS1" s="11"/>
      <c r="AT1" s="11"/>
      <c r="AU1" s="11"/>
      <c r="AV1" s="12"/>
      <c r="AW1" s="12"/>
      <c r="AX1" s="12"/>
      <c r="AY1" s="12"/>
      <c r="AZ1" s="11"/>
      <c r="BA1" s="11"/>
      <c r="BB1" s="11"/>
      <c r="BC1" s="12"/>
      <c r="BD1" s="12"/>
      <c r="BE1" s="12"/>
      <c r="BF1" s="12"/>
      <c r="BG1" s="11"/>
      <c r="BH1" s="11"/>
      <c r="BI1" s="11"/>
      <c r="BJ1" s="12"/>
      <c r="BK1" s="12"/>
      <c r="BL1" s="12"/>
      <c r="BM1" s="12"/>
      <c r="BN1" s="11"/>
      <c r="BO1" s="11"/>
      <c r="BP1" s="11"/>
      <c r="BQ1" s="12"/>
      <c r="BR1" s="12"/>
      <c r="BS1" s="12"/>
      <c r="BT1" s="12"/>
      <c r="BU1" s="11"/>
      <c r="BV1" s="11"/>
      <c r="BW1" s="11"/>
      <c r="BX1" s="12"/>
      <c r="BY1" s="12"/>
      <c r="BZ1" s="12"/>
      <c r="CA1" s="12"/>
      <c r="CB1" s="11"/>
      <c r="CC1" s="11"/>
      <c r="CD1" s="11"/>
      <c r="CE1" s="12"/>
      <c r="CF1" s="12"/>
      <c r="CG1" s="12"/>
      <c r="CH1" s="12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</row>
    <row r="2" spans="1:120" ht="16.5" thickTop="1" thickBot="1" x14ac:dyDescent="0.3">
      <c r="A2" s="516" t="s">
        <v>1</v>
      </c>
      <c r="B2" s="516" t="s">
        <v>11</v>
      </c>
      <c r="C2" s="519" t="s">
        <v>101</v>
      </c>
      <c r="D2" s="513"/>
      <c r="E2" s="513"/>
      <c r="F2" s="513"/>
      <c r="G2" s="513"/>
      <c r="H2" s="513"/>
      <c r="I2" s="513"/>
      <c r="J2" s="519" t="s">
        <v>102</v>
      </c>
      <c r="K2" s="513"/>
      <c r="L2" s="513"/>
      <c r="M2" s="513"/>
      <c r="N2" s="513"/>
      <c r="O2" s="513"/>
      <c r="P2" s="520"/>
      <c r="Q2" s="513" t="s">
        <v>103</v>
      </c>
      <c r="R2" s="514"/>
      <c r="S2" s="514"/>
      <c r="T2" s="514"/>
      <c r="U2" s="514"/>
      <c r="V2" s="514"/>
      <c r="W2" s="515"/>
      <c r="X2" s="513" t="s">
        <v>104</v>
      </c>
      <c r="Y2" s="514"/>
      <c r="Z2" s="514"/>
      <c r="AA2" s="514"/>
      <c r="AB2" s="514"/>
      <c r="AC2" s="514"/>
      <c r="AD2" s="515"/>
      <c r="AE2" s="513" t="s">
        <v>105</v>
      </c>
      <c r="AF2" s="514"/>
      <c r="AG2" s="514"/>
      <c r="AH2" s="514"/>
      <c r="AI2" s="514"/>
      <c r="AJ2" s="514"/>
      <c r="AK2" s="515"/>
      <c r="AL2" s="513" t="s">
        <v>106</v>
      </c>
      <c r="AM2" s="514"/>
      <c r="AN2" s="514"/>
      <c r="AO2" s="514"/>
      <c r="AP2" s="514"/>
      <c r="AQ2" s="514"/>
      <c r="AR2" s="515"/>
      <c r="AS2" s="513" t="s">
        <v>107</v>
      </c>
      <c r="AT2" s="514"/>
      <c r="AU2" s="514"/>
      <c r="AV2" s="514"/>
      <c r="AW2" s="514"/>
      <c r="AX2" s="514"/>
      <c r="AY2" s="515"/>
      <c r="AZ2" s="513" t="s">
        <v>108</v>
      </c>
      <c r="BA2" s="514"/>
      <c r="BB2" s="514"/>
      <c r="BC2" s="514"/>
      <c r="BD2" s="514"/>
      <c r="BE2" s="514"/>
      <c r="BF2" s="515"/>
      <c r="BG2" s="513" t="s">
        <v>109</v>
      </c>
      <c r="BH2" s="514"/>
      <c r="BI2" s="514"/>
      <c r="BJ2" s="514"/>
      <c r="BK2" s="514"/>
      <c r="BL2" s="514"/>
      <c r="BM2" s="515"/>
      <c r="BN2" s="513" t="s">
        <v>110</v>
      </c>
      <c r="BO2" s="514"/>
      <c r="BP2" s="514"/>
      <c r="BQ2" s="514"/>
      <c r="BR2" s="514"/>
      <c r="BS2" s="514"/>
      <c r="BT2" s="515"/>
      <c r="BU2" s="513" t="s">
        <v>111</v>
      </c>
      <c r="BV2" s="514"/>
      <c r="BW2" s="514"/>
      <c r="BX2" s="514"/>
      <c r="BY2" s="514"/>
      <c r="BZ2" s="514"/>
      <c r="CA2" s="515"/>
      <c r="CB2" s="513" t="s">
        <v>7</v>
      </c>
      <c r="CC2" s="514"/>
      <c r="CD2" s="514"/>
      <c r="CE2" s="514"/>
      <c r="CF2" s="514"/>
      <c r="CG2" s="514"/>
      <c r="CH2" s="515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</row>
    <row r="3" spans="1:120" ht="13.5" thickTop="1" x14ac:dyDescent="0.2">
      <c r="A3" s="517"/>
      <c r="B3" s="517"/>
      <c r="C3" s="409" t="s">
        <v>98</v>
      </c>
      <c r="D3" s="412" t="s">
        <v>99</v>
      </c>
      <c r="E3" s="418" t="s">
        <v>62</v>
      </c>
      <c r="F3" s="412" t="s">
        <v>57</v>
      </c>
      <c r="G3" s="412" t="s">
        <v>59</v>
      </c>
      <c r="H3" s="412" t="s">
        <v>60</v>
      </c>
      <c r="I3" s="432" t="s">
        <v>58</v>
      </c>
      <c r="J3" s="409" t="s">
        <v>98</v>
      </c>
      <c r="K3" s="412" t="s">
        <v>99</v>
      </c>
      <c r="L3" s="418" t="s">
        <v>62</v>
      </c>
      <c r="M3" s="418" t="s">
        <v>57</v>
      </c>
      <c r="N3" s="418" t="s">
        <v>59</v>
      </c>
      <c r="O3" s="418" t="s">
        <v>60</v>
      </c>
      <c r="P3" s="421" t="s">
        <v>58</v>
      </c>
      <c r="Q3" s="509" t="s">
        <v>98</v>
      </c>
      <c r="R3" s="412" t="s">
        <v>99</v>
      </c>
      <c r="S3" s="418" t="s">
        <v>62</v>
      </c>
      <c r="T3" s="418" t="s">
        <v>57</v>
      </c>
      <c r="U3" s="418" t="s">
        <v>59</v>
      </c>
      <c r="V3" s="418" t="s">
        <v>60</v>
      </c>
      <c r="W3" s="421" t="s">
        <v>58</v>
      </c>
      <c r="X3" s="409" t="s">
        <v>98</v>
      </c>
      <c r="Y3" s="412" t="s">
        <v>99</v>
      </c>
      <c r="Z3" s="418" t="s">
        <v>62</v>
      </c>
      <c r="AA3" s="418" t="s">
        <v>57</v>
      </c>
      <c r="AB3" s="418" t="s">
        <v>59</v>
      </c>
      <c r="AC3" s="418" t="s">
        <v>60</v>
      </c>
      <c r="AD3" s="421" t="s">
        <v>58</v>
      </c>
      <c r="AE3" s="409" t="s">
        <v>98</v>
      </c>
      <c r="AF3" s="412" t="s">
        <v>99</v>
      </c>
      <c r="AG3" s="418" t="s">
        <v>62</v>
      </c>
      <c r="AH3" s="418" t="s">
        <v>57</v>
      </c>
      <c r="AI3" s="418" t="s">
        <v>59</v>
      </c>
      <c r="AJ3" s="418" t="s">
        <v>60</v>
      </c>
      <c r="AK3" s="421" t="s">
        <v>58</v>
      </c>
      <c r="AL3" s="409" t="s">
        <v>98</v>
      </c>
      <c r="AM3" s="412" t="s">
        <v>99</v>
      </c>
      <c r="AN3" s="418" t="s">
        <v>62</v>
      </c>
      <c r="AO3" s="418" t="s">
        <v>57</v>
      </c>
      <c r="AP3" s="418" t="s">
        <v>59</v>
      </c>
      <c r="AQ3" s="418" t="s">
        <v>60</v>
      </c>
      <c r="AR3" s="421" t="s">
        <v>58</v>
      </c>
      <c r="AS3" s="409" t="s">
        <v>98</v>
      </c>
      <c r="AT3" s="412" t="s">
        <v>99</v>
      </c>
      <c r="AU3" s="418" t="s">
        <v>62</v>
      </c>
      <c r="AV3" s="418" t="s">
        <v>57</v>
      </c>
      <c r="AW3" s="418" t="s">
        <v>59</v>
      </c>
      <c r="AX3" s="418" t="s">
        <v>60</v>
      </c>
      <c r="AY3" s="421" t="s">
        <v>58</v>
      </c>
      <c r="AZ3" s="409" t="s">
        <v>98</v>
      </c>
      <c r="BA3" s="412" t="s">
        <v>99</v>
      </c>
      <c r="BB3" s="418" t="s">
        <v>62</v>
      </c>
      <c r="BC3" s="418" t="s">
        <v>57</v>
      </c>
      <c r="BD3" s="418" t="s">
        <v>59</v>
      </c>
      <c r="BE3" s="418" t="s">
        <v>60</v>
      </c>
      <c r="BF3" s="421" t="s">
        <v>58</v>
      </c>
      <c r="BG3" s="409" t="s">
        <v>98</v>
      </c>
      <c r="BH3" s="412" t="s">
        <v>99</v>
      </c>
      <c r="BI3" s="418" t="s">
        <v>62</v>
      </c>
      <c r="BJ3" s="418" t="s">
        <v>57</v>
      </c>
      <c r="BK3" s="418" t="s">
        <v>59</v>
      </c>
      <c r="BL3" s="418" t="s">
        <v>60</v>
      </c>
      <c r="BM3" s="421" t="s">
        <v>58</v>
      </c>
      <c r="BN3" s="409" t="s">
        <v>98</v>
      </c>
      <c r="BO3" s="412" t="s">
        <v>99</v>
      </c>
      <c r="BP3" s="418" t="s">
        <v>62</v>
      </c>
      <c r="BQ3" s="418" t="s">
        <v>57</v>
      </c>
      <c r="BR3" s="418" t="s">
        <v>59</v>
      </c>
      <c r="BS3" s="418" t="s">
        <v>60</v>
      </c>
      <c r="BT3" s="421" t="s">
        <v>58</v>
      </c>
      <c r="BU3" s="409" t="s">
        <v>98</v>
      </c>
      <c r="BV3" s="412" t="s">
        <v>99</v>
      </c>
      <c r="BW3" s="418" t="s">
        <v>62</v>
      </c>
      <c r="BX3" s="418" t="s">
        <v>57</v>
      </c>
      <c r="BY3" s="418" t="s">
        <v>59</v>
      </c>
      <c r="BZ3" s="418" t="s">
        <v>60</v>
      </c>
      <c r="CA3" s="421" t="s">
        <v>58</v>
      </c>
      <c r="CB3" s="409" t="s">
        <v>98</v>
      </c>
      <c r="CC3" s="412" t="s">
        <v>99</v>
      </c>
      <c r="CD3" s="418" t="s">
        <v>62</v>
      </c>
      <c r="CE3" s="418" t="s">
        <v>57</v>
      </c>
      <c r="CF3" s="418" t="s">
        <v>59</v>
      </c>
      <c r="CG3" s="418" t="s">
        <v>60</v>
      </c>
      <c r="CH3" s="421" t="s">
        <v>58</v>
      </c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</row>
    <row r="4" spans="1:120" ht="14.25" customHeight="1" x14ac:dyDescent="0.2">
      <c r="A4" s="517"/>
      <c r="B4" s="517"/>
      <c r="C4" s="410"/>
      <c r="D4" s="413"/>
      <c r="E4" s="419"/>
      <c r="F4" s="505"/>
      <c r="G4" s="505"/>
      <c r="H4" s="505"/>
      <c r="I4" s="511"/>
      <c r="J4" s="410"/>
      <c r="K4" s="413"/>
      <c r="L4" s="419"/>
      <c r="M4" s="505"/>
      <c r="N4" s="505"/>
      <c r="O4" s="505"/>
      <c r="P4" s="507"/>
      <c r="Q4" s="500"/>
      <c r="R4" s="413"/>
      <c r="S4" s="419"/>
      <c r="T4" s="505"/>
      <c r="U4" s="505"/>
      <c r="V4" s="505"/>
      <c r="W4" s="507"/>
      <c r="X4" s="410"/>
      <c r="Y4" s="413"/>
      <c r="Z4" s="419"/>
      <c r="AA4" s="505"/>
      <c r="AB4" s="505"/>
      <c r="AC4" s="505"/>
      <c r="AD4" s="507"/>
      <c r="AE4" s="410"/>
      <c r="AF4" s="413"/>
      <c r="AG4" s="419"/>
      <c r="AH4" s="505"/>
      <c r="AI4" s="505"/>
      <c r="AJ4" s="505"/>
      <c r="AK4" s="507"/>
      <c r="AL4" s="410"/>
      <c r="AM4" s="413"/>
      <c r="AN4" s="419"/>
      <c r="AO4" s="505"/>
      <c r="AP4" s="505"/>
      <c r="AQ4" s="505"/>
      <c r="AR4" s="507"/>
      <c r="AS4" s="410"/>
      <c r="AT4" s="413"/>
      <c r="AU4" s="419"/>
      <c r="AV4" s="505"/>
      <c r="AW4" s="505"/>
      <c r="AX4" s="505"/>
      <c r="AY4" s="507"/>
      <c r="AZ4" s="410"/>
      <c r="BA4" s="413"/>
      <c r="BB4" s="419"/>
      <c r="BC4" s="505"/>
      <c r="BD4" s="505"/>
      <c r="BE4" s="505"/>
      <c r="BF4" s="507"/>
      <c r="BG4" s="410"/>
      <c r="BH4" s="413"/>
      <c r="BI4" s="419"/>
      <c r="BJ4" s="505"/>
      <c r="BK4" s="505"/>
      <c r="BL4" s="505"/>
      <c r="BM4" s="507"/>
      <c r="BN4" s="410"/>
      <c r="BO4" s="413"/>
      <c r="BP4" s="419"/>
      <c r="BQ4" s="505"/>
      <c r="BR4" s="505"/>
      <c r="BS4" s="505"/>
      <c r="BT4" s="507"/>
      <c r="BU4" s="410"/>
      <c r="BV4" s="413"/>
      <c r="BW4" s="419"/>
      <c r="BX4" s="505"/>
      <c r="BY4" s="505"/>
      <c r="BZ4" s="505"/>
      <c r="CA4" s="507"/>
      <c r="CB4" s="410"/>
      <c r="CC4" s="413"/>
      <c r="CD4" s="419"/>
      <c r="CE4" s="505"/>
      <c r="CF4" s="505"/>
      <c r="CG4" s="505"/>
      <c r="CH4" s="507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</row>
    <row r="5" spans="1:120" ht="14.25" customHeight="1" x14ac:dyDescent="0.2">
      <c r="A5" s="517"/>
      <c r="B5" s="517"/>
      <c r="C5" s="410"/>
      <c r="D5" s="413"/>
      <c r="E5" s="419"/>
      <c r="F5" s="505"/>
      <c r="G5" s="505"/>
      <c r="H5" s="505"/>
      <c r="I5" s="511"/>
      <c r="J5" s="410"/>
      <c r="K5" s="413"/>
      <c r="L5" s="419"/>
      <c r="M5" s="505"/>
      <c r="N5" s="505"/>
      <c r="O5" s="505"/>
      <c r="P5" s="507"/>
      <c r="Q5" s="500"/>
      <c r="R5" s="413"/>
      <c r="S5" s="419"/>
      <c r="T5" s="505"/>
      <c r="U5" s="505"/>
      <c r="V5" s="505"/>
      <c r="W5" s="507"/>
      <c r="X5" s="410"/>
      <c r="Y5" s="413"/>
      <c r="Z5" s="419"/>
      <c r="AA5" s="505"/>
      <c r="AB5" s="505"/>
      <c r="AC5" s="505"/>
      <c r="AD5" s="507"/>
      <c r="AE5" s="410"/>
      <c r="AF5" s="413"/>
      <c r="AG5" s="419"/>
      <c r="AH5" s="505"/>
      <c r="AI5" s="505"/>
      <c r="AJ5" s="505"/>
      <c r="AK5" s="507"/>
      <c r="AL5" s="410"/>
      <c r="AM5" s="413"/>
      <c r="AN5" s="419"/>
      <c r="AO5" s="505"/>
      <c r="AP5" s="505"/>
      <c r="AQ5" s="505"/>
      <c r="AR5" s="507"/>
      <c r="AS5" s="410"/>
      <c r="AT5" s="413"/>
      <c r="AU5" s="419"/>
      <c r="AV5" s="505"/>
      <c r="AW5" s="505"/>
      <c r="AX5" s="505"/>
      <c r="AY5" s="507"/>
      <c r="AZ5" s="410"/>
      <c r="BA5" s="413"/>
      <c r="BB5" s="419"/>
      <c r="BC5" s="505"/>
      <c r="BD5" s="505"/>
      <c r="BE5" s="505"/>
      <c r="BF5" s="507"/>
      <c r="BG5" s="410"/>
      <c r="BH5" s="413"/>
      <c r="BI5" s="419"/>
      <c r="BJ5" s="505"/>
      <c r="BK5" s="505"/>
      <c r="BL5" s="505"/>
      <c r="BM5" s="507"/>
      <c r="BN5" s="410"/>
      <c r="BO5" s="413"/>
      <c r="BP5" s="419"/>
      <c r="BQ5" s="505"/>
      <c r="BR5" s="505"/>
      <c r="BS5" s="505"/>
      <c r="BT5" s="507"/>
      <c r="BU5" s="410"/>
      <c r="BV5" s="413"/>
      <c r="BW5" s="419"/>
      <c r="BX5" s="505"/>
      <c r="BY5" s="505"/>
      <c r="BZ5" s="505"/>
      <c r="CA5" s="507"/>
      <c r="CB5" s="410"/>
      <c r="CC5" s="413"/>
      <c r="CD5" s="419"/>
      <c r="CE5" s="505"/>
      <c r="CF5" s="505"/>
      <c r="CG5" s="505"/>
      <c r="CH5" s="507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</row>
    <row r="6" spans="1:120" ht="14.25" customHeight="1" thickBot="1" x14ac:dyDescent="0.25">
      <c r="A6" s="517"/>
      <c r="B6" s="517"/>
      <c r="C6" s="411"/>
      <c r="D6" s="414"/>
      <c r="E6" s="420"/>
      <c r="F6" s="506"/>
      <c r="G6" s="506"/>
      <c r="H6" s="506"/>
      <c r="I6" s="512"/>
      <c r="J6" s="411"/>
      <c r="K6" s="414"/>
      <c r="L6" s="420"/>
      <c r="M6" s="506"/>
      <c r="N6" s="506"/>
      <c r="O6" s="506"/>
      <c r="P6" s="508"/>
      <c r="Q6" s="510"/>
      <c r="R6" s="414"/>
      <c r="S6" s="420"/>
      <c r="T6" s="506"/>
      <c r="U6" s="506"/>
      <c r="V6" s="506"/>
      <c r="W6" s="508"/>
      <c r="X6" s="411"/>
      <c r="Y6" s="414"/>
      <c r="Z6" s="420"/>
      <c r="AA6" s="506"/>
      <c r="AB6" s="506"/>
      <c r="AC6" s="506"/>
      <c r="AD6" s="508"/>
      <c r="AE6" s="411"/>
      <c r="AF6" s="414"/>
      <c r="AG6" s="420"/>
      <c r="AH6" s="506"/>
      <c r="AI6" s="506"/>
      <c r="AJ6" s="506"/>
      <c r="AK6" s="508"/>
      <c r="AL6" s="411"/>
      <c r="AM6" s="414"/>
      <c r="AN6" s="420"/>
      <c r="AO6" s="506"/>
      <c r="AP6" s="506"/>
      <c r="AQ6" s="506"/>
      <c r="AR6" s="508"/>
      <c r="AS6" s="411"/>
      <c r="AT6" s="414"/>
      <c r="AU6" s="420"/>
      <c r="AV6" s="506"/>
      <c r="AW6" s="506"/>
      <c r="AX6" s="506"/>
      <c r="AY6" s="508"/>
      <c r="AZ6" s="411"/>
      <c r="BA6" s="414"/>
      <c r="BB6" s="420"/>
      <c r="BC6" s="506"/>
      <c r="BD6" s="506"/>
      <c r="BE6" s="506"/>
      <c r="BF6" s="508"/>
      <c r="BG6" s="411"/>
      <c r="BH6" s="414"/>
      <c r="BI6" s="420"/>
      <c r="BJ6" s="506"/>
      <c r="BK6" s="506"/>
      <c r="BL6" s="506"/>
      <c r="BM6" s="508"/>
      <c r="BN6" s="411"/>
      <c r="BO6" s="414"/>
      <c r="BP6" s="420"/>
      <c r="BQ6" s="506"/>
      <c r="BR6" s="506"/>
      <c r="BS6" s="506"/>
      <c r="BT6" s="508"/>
      <c r="BU6" s="411"/>
      <c r="BV6" s="414"/>
      <c r="BW6" s="420"/>
      <c r="BX6" s="506"/>
      <c r="BY6" s="506"/>
      <c r="BZ6" s="506"/>
      <c r="CA6" s="508"/>
      <c r="CB6" s="411"/>
      <c r="CC6" s="414"/>
      <c r="CD6" s="420"/>
      <c r="CE6" s="506"/>
      <c r="CF6" s="506"/>
      <c r="CG6" s="506"/>
      <c r="CH6" s="508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</row>
    <row r="7" spans="1:120" ht="16.5" thickTop="1" thickBot="1" x14ac:dyDescent="0.3">
      <c r="A7" s="518"/>
      <c r="B7" s="518"/>
      <c r="C7" s="174" t="s">
        <v>14</v>
      </c>
      <c r="D7" s="175" t="s">
        <v>15</v>
      </c>
      <c r="E7" s="175" t="s">
        <v>100</v>
      </c>
      <c r="F7" s="175"/>
      <c r="G7" s="175"/>
      <c r="H7" s="175"/>
      <c r="I7" s="176"/>
      <c r="J7" s="174" t="s">
        <v>14</v>
      </c>
      <c r="K7" s="175" t="s">
        <v>15</v>
      </c>
      <c r="L7" s="175" t="s">
        <v>100</v>
      </c>
      <c r="M7" s="175"/>
      <c r="N7" s="175"/>
      <c r="O7" s="175"/>
      <c r="P7" s="177"/>
      <c r="Q7" s="178" t="s">
        <v>14</v>
      </c>
      <c r="R7" s="175" t="s">
        <v>15</v>
      </c>
      <c r="S7" s="175" t="s">
        <v>100</v>
      </c>
      <c r="T7" s="175"/>
      <c r="U7" s="175"/>
      <c r="V7" s="175"/>
      <c r="W7" s="176"/>
      <c r="X7" s="174" t="s">
        <v>14</v>
      </c>
      <c r="Y7" s="175" t="s">
        <v>15</v>
      </c>
      <c r="Z7" s="175" t="s">
        <v>100</v>
      </c>
      <c r="AA7" s="175"/>
      <c r="AB7" s="175"/>
      <c r="AC7" s="175"/>
      <c r="AD7" s="177"/>
      <c r="AE7" s="174" t="s">
        <v>14</v>
      </c>
      <c r="AF7" s="175" t="s">
        <v>15</v>
      </c>
      <c r="AG7" s="175" t="s">
        <v>100</v>
      </c>
      <c r="AH7" s="175"/>
      <c r="AI7" s="175"/>
      <c r="AJ7" s="175"/>
      <c r="AK7" s="177"/>
      <c r="AL7" s="174" t="s">
        <v>14</v>
      </c>
      <c r="AM7" s="175" t="s">
        <v>15</v>
      </c>
      <c r="AN7" s="175" t="s">
        <v>100</v>
      </c>
      <c r="AO7" s="175"/>
      <c r="AP7" s="175"/>
      <c r="AQ7" s="175"/>
      <c r="AR7" s="177"/>
      <c r="AS7" s="174" t="s">
        <v>14</v>
      </c>
      <c r="AT7" s="175" t="s">
        <v>15</v>
      </c>
      <c r="AU7" s="175" t="s">
        <v>100</v>
      </c>
      <c r="AV7" s="175"/>
      <c r="AW7" s="175"/>
      <c r="AX7" s="175"/>
      <c r="AY7" s="177"/>
      <c r="AZ7" s="174" t="s">
        <v>14</v>
      </c>
      <c r="BA7" s="175" t="s">
        <v>15</v>
      </c>
      <c r="BB7" s="175" t="s">
        <v>100</v>
      </c>
      <c r="BC7" s="175"/>
      <c r="BD7" s="175"/>
      <c r="BE7" s="175"/>
      <c r="BF7" s="177"/>
      <c r="BG7" s="174" t="s">
        <v>14</v>
      </c>
      <c r="BH7" s="175" t="s">
        <v>15</v>
      </c>
      <c r="BI7" s="175" t="s">
        <v>100</v>
      </c>
      <c r="BJ7" s="175"/>
      <c r="BK7" s="175"/>
      <c r="BL7" s="175"/>
      <c r="BM7" s="177"/>
      <c r="BN7" s="174" t="s">
        <v>14</v>
      </c>
      <c r="BO7" s="175" t="s">
        <v>15</v>
      </c>
      <c r="BP7" s="175" t="s">
        <v>100</v>
      </c>
      <c r="BQ7" s="175"/>
      <c r="BR7" s="175"/>
      <c r="BS7" s="175"/>
      <c r="BT7" s="177"/>
      <c r="BU7" s="174" t="s">
        <v>14</v>
      </c>
      <c r="BV7" s="175" t="s">
        <v>15</v>
      </c>
      <c r="BW7" s="175" t="s">
        <v>100</v>
      </c>
      <c r="BX7" s="175"/>
      <c r="BY7" s="175"/>
      <c r="BZ7" s="175"/>
      <c r="CA7" s="177"/>
      <c r="CB7" s="174" t="s">
        <v>14</v>
      </c>
      <c r="CC7" s="175" t="s">
        <v>15</v>
      </c>
      <c r="CD7" s="175" t="s">
        <v>100</v>
      </c>
      <c r="CE7" s="175"/>
      <c r="CF7" s="175"/>
      <c r="CG7" s="175"/>
      <c r="CH7" s="177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</row>
    <row r="8" spans="1:120" ht="12.75" customHeight="1" thickTop="1" x14ac:dyDescent="0.2">
      <c r="A8" s="424">
        <v>2005</v>
      </c>
      <c r="B8" s="75" t="s">
        <v>21</v>
      </c>
      <c r="C8" s="272"/>
      <c r="D8" s="273"/>
      <c r="E8" s="13" t="str">
        <f>IF(C8=0,"-",(C8/D8*1000))</f>
        <v>-</v>
      </c>
      <c r="F8" s="13" t="str">
        <f>IF(ISERROR($C$86/$D$86*1000)=TRUE,"-",($C$86/$D$86*1000))</f>
        <v>-</v>
      </c>
      <c r="G8" s="368">
        <v>0</v>
      </c>
      <c r="H8" s="368">
        <v>0</v>
      </c>
      <c r="I8" s="30" t="str">
        <f>IF(C8=0,"",(((F8*0.001)+2.58*(SQRT(F8*0.001/C8))))*1000)</f>
        <v/>
      </c>
      <c r="J8" s="291"/>
      <c r="K8" s="273"/>
      <c r="L8" s="13" t="str">
        <f>IF(J8=0,"-",(J8/K8*1000))</f>
        <v>-</v>
      </c>
      <c r="M8" s="13" t="str">
        <f>IF(ISERROR($J$86/$K$86*1000)=TRUE,"-",($J$86/$K$86*1000))</f>
        <v>-</v>
      </c>
      <c r="N8" s="368">
        <v>0</v>
      </c>
      <c r="O8" s="368">
        <v>0</v>
      </c>
      <c r="P8" s="14" t="str">
        <f t="shared" ref="P8:P39" si="0">IF(J8=0,"",(((M8*0.001)+2.58*(SQRT(M8*0.001/J8))))*1000)</f>
        <v/>
      </c>
      <c r="Q8" s="291"/>
      <c r="R8" s="273"/>
      <c r="S8" s="13" t="str">
        <f>IF(Q8=0,"-",(Q8/R8*1000))</f>
        <v>-</v>
      </c>
      <c r="T8" s="13" t="str">
        <f>IF(ISERROR($Q$86/$R$86*1000)=TRUE,"-",($Q$86/$R$86*1000))</f>
        <v>-</v>
      </c>
      <c r="U8" s="368">
        <v>0</v>
      </c>
      <c r="V8" s="368">
        <v>0</v>
      </c>
      <c r="W8" s="14" t="str">
        <f t="shared" ref="W8:W71" si="1">IF(Q8=0,"",(((T8*0.001)+2.58*(SQRT(T8*0.001/Q8))))*1000)</f>
        <v/>
      </c>
      <c r="X8" s="291"/>
      <c r="Y8" s="273"/>
      <c r="Z8" s="13" t="str">
        <f>IF(X8=0,"-",(X8/Y8*1000))</f>
        <v>-</v>
      </c>
      <c r="AA8" s="13" t="str">
        <f>IF(ISERROR($X$86/$Y$86*1000)=TRUE,"-",($X$86/$Y$86*1000))</f>
        <v>-</v>
      </c>
      <c r="AB8" s="368">
        <v>0</v>
      </c>
      <c r="AC8" s="368">
        <v>0</v>
      </c>
      <c r="AD8" s="14" t="str">
        <f>IF(Y8=0,"",(((AA8*0.001)+2.58*(SQRT(AA8*0.001/Y8))))*1000)</f>
        <v/>
      </c>
      <c r="AE8" s="291"/>
      <c r="AF8" s="273"/>
      <c r="AG8" s="13" t="str">
        <f>IF(AE8=0,"-",(AE8/AF8*1000))</f>
        <v>-</v>
      </c>
      <c r="AH8" s="13" t="str">
        <f>IF(ISERROR($AE$86/$AF$86*1000)=TRUE,"-",($AE$86/$AF$86*1000))</f>
        <v>-</v>
      </c>
      <c r="AI8" s="368">
        <v>0</v>
      </c>
      <c r="AJ8" s="368">
        <v>0</v>
      </c>
      <c r="AK8" s="14" t="str">
        <f t="shared" ref="AK8:AK71" si="2">IF(AE8=0,"",(((AH8*0.001)+2.58*(SQRT(AH8*0.001/AE8))))*1000)</f>
        <v/>
      </c>
      <c r="AL8" s="291"/>
      <c r="AM8" s="273"/>
      <c r="AN8" s="13" t="str">
        <f>IF(AL8=0,"-",(AL8/AM8*1000))</f>
        <v>-</v>
      </c>
      <c r="AO8" s="13" t="str">
        <f>IF(ISERROR($AL$86/$AM$86*1000)=TRUE,"-",($AL$86/$AM$86*1000))</f>
        <v>-</v>
      </c>
      <c r="AP8" s="368">
        <v>0</v>
      </c>
      <c r="AQ8" s="368">
        <v>0</v>
      </c>
      <c r="AR8" s="14" t="str">
        <f t="shared" ref="AR8:AR71" si="3">IF(AL8=0,"",(((AO8*0.001)+2.58*(SQRT(AO8*0.001/AL8))))*1000)</f>
        <v/>
      </c>
      <c r="AS8" s="291"/>
      <c r="AT8" s="273"/>
      <c r="AU8" s="13" t="str">
        <f>IF(AS8=0,"-",(AS8/AT8*1000))</f>
        <v>-</v>
      </c>
      <c r="AV8" s="13" t="str">
        <f>IF(ISERROR($AS$86/$AT$86*1000)=TRUE,"-",($AS$86/$AT$86*1000))</f>
        <v>-</v>
      </c>
      <c r="AW8" s="368">
        <v>0</v>
      </c>
      <c r="AX8" s="368">
        <v>0</v>
      </c>
      <c r="AY8" s="14" t="str">
        <f t="shared" ref="AY8:AY71" si="4">IF(AS8=0,"",(((AV8*0.001)+2.58*(SQRT(AV8*0.001/AS8))))*1000)</f>
        <v/>
      </c>
      <c r="AZ8" s="291"/>
      <c r="BA8" s="273"/>
      <c r="BB8" s="13" t="str">
        <f>IF(AZ8=0,"-",(AZ8/BA8*1000))</f>
        <v>-</v>
      </c>
      <c r="BC8" s="13" t="str">
        <f>IF(ISERROR($AZ$86/$BA$86*1000)=TRUE,"-",($AZ$86/$BA$86*1000))</f>
        <v>-</v>
      </c>
      <c r="BD8" s="368">
        <v>0</v>
      </c>
      <c r="BE8" s="368">
        <v>0</v>
      </c>
      <c r="BF8" s="14" t="str">
        <f t="shared" ref="BF8:BF71" si="5">IF(AZ8=0,"",(((BC8*0.001)+2.58*(SQRT(BC8*0.001/AZ8))))*1000)</f>
        <v/>
      </c>
      <c r="BG8" s="291"/>
      <c r="BH8" s="273"/>
      <c r="BI8" s="13" t="str">
        <f>IF(BG8=0,"-",(BG8/BH8*1000))</f>
        <v>-</v>
      </c>
      <c r="BJ8" s="13" t="str">
        <f>IF(ISERROR($BG$86/$BH$86*1000)=TRUE,"-",($BG$86/$BH$86*1000))</f>
        <v>-</v>
      </c>
      <c r="BK8" s="368">
        <v>0</v>
      </c>
      <c r="BL8" s="368">
        <v>0</v>
      </c>
      <c r="BM8" s="14" t="str">
        <f t="shared" ref="BM8:BM71" si="6">IF(BG8=0,"",(((BJ8*0.001)+2.58*(SQRT(BJ8*0.001/BG8))))*1000)</f>
        <v/>
      </c>
      <c r="BN8" s="291"/>
      <c r="BO8" s="273"/>
      <c r="BP8" s="13" t="str">
        <f>IF(BN8=0,"-",(BN8/BO8*1000))</f>
        <v>-</v>
      </c>
      <c r="BQ8" s="13" t="str">
        <f>IF(ISERROR($BN$86/$BO$86*1000)=TRUE,"-",($BN$86/$BO$86*1000))</f>
        <v>-</v>
      </c>
      <c r="BR8" s="368">
        <v>0</v>
      </c>
      <c r="BS8" s="368">
        <v>0</v>
      </c>
      <c r="BT8" s="14" t="str">
        <f t="shared" ref="BT8:BT71" si="7">IF(BN8=0,"",(((BQ8*0.001)+2.58*(SQRT(BQ8*0.001/BN8))))*1000)</f>
        <v/>
      </c>
      <c r="BU8" s="291"/>
      <c r="BV8" s="273"/>
      <c r="BW8" s="13" t="str">
        <f>IF(BU8=0,"-",(BU8/BV8*1000))</f>
        <v>-</v>
      </c>
      <c r="BX8" s="13" t="str">
        <f>IF(ISERROR($BU$86/$BV$86*1000)=TRUE,"-",($BU$86/$BV$86*1000))</f>
        <v>-</v>
      </c>
      <c r="BY8" s="368">
        <v>0</v>
      </c>
      <c r="BZ8" s="368">
        <v>0</v>
      </c>
      <c r="CA8" s="14" t="str">
        <f t="shared" ref="CA8:CA71" si="8">IF(BU8=0,"",(((BX8*0.001)+2.58*(SQRT(BX8*0.001/BU8))))*1000)</f>
        <v/>
      </c>
      <c r="CB8" s="291"/>
      <c r="CC8" s="273"/>
      <c r="CD8" s="13" t="str">
        <f>IF(CB8=0,"-",(CB8/CC8*1000))</f>
        <v>-</v>
      </c>
      <c r="CE8" s="13" t="str">
        <f>IF(ISERROR($CB$86/$CC$86*1000)=TRUE,"-",($CB$86/$CC$86*1000))</f>
        <v>-</v>
      </c>
      <c r="CF8" s="368">
        <v>0</v>
      </c>
      <c r="CG8" s="368">
        <v>0</v>
      </c>
      <c r="CH8" s="14" t="str">
        <f t="shared" ref="CH8:CH71" si="9">IF(CB8=0,"",(((CE8*0.001)+2.58*(SQRT(CE8*0.001/CB8))))*1000)</f>
        <v/>
      </c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</row>
    <row r="9" spans="1:120" x14ac:dyDescent="0.2">
      <c r="A9" s="425"/>
      <c r="B9" s="56" t="s">
        <v>22</v>
      </c>
      <c r="C9" s="266"/>
      <c r="D9" s="267"/>
      <c r="E9" s="7" t="str">
        <f t="shared" ref="E9:E71" si="10">IF(C9=0,"-",(C9/D9*1000))</f>
        <v>-</v>
      </c>
      <c r="F9" s="7" t="str">
        <f t="shared" ref="F9:F72" si="11">IF(ISERROR($C$86/$D$86*1000)=TRUE,"-",($C$86/$D$86*1000))</f>
        <v>-</v>
      </c>
      <c r="G9" s="368">
        <v>0</v>
      </c>
      <c r="H9" s="368">
        <v>0</v>
      </c>
      <c r="I9" s="9" t="str">
        <f t="shared" ref="I9:I39" si="12">IF(C9=0,"",(((F9*0.001)+2.58*(SQRT(F9*0.001/C9))))*1000)</f>
        <v/>
      </c>
      <c r="J9" s="288"/>
      <c r="K9" s="267"/>
      <c r="L9" s="7" t="str">
        <f t="shared" ref="L9:L72" si="13">IF(J9=0,"-",(J9/K9*1000))</f>
        <v>-</v>
      </c>
      <c r="M9" s="7" t="str">
        <f t="shared" ref="M9:M72" si="14">IF(ISERROR($J$86/$K$86*1000)=TRUE,"-",($J$86/$K$86*1000))</f>
        <v>-</v>
      </c>
      <c r="N9" s="368">
        <v>0</v>
      </c>
      <c r="O9" s="368">
        <v>0</v>
      </c>
      <c r="P9" s="10" t="str">
        <f t="shared" si="0"/>
        <v/>
      </c>
      <c r="Q9" s="288"/>
      <c r="R9" s="267"/>
      <c r="S9" s="7" t="str">
        <f t="shared" ref="S9:S72" si="15">IF(Q9=0,"-",(Q9/R9*1000))</f>
        <v>-</v>
      </c>
      <c r="T9" s="7" t="str">
        <f t="shared" ref="T9:T72" si="16">IF(ISERROR($Q$86/$R$86*1000)=TRUE,"-",($Q$86/$R$86*1000))</f>
        <v>-</v>
      </c>
      <c r="U9" s="368">
        <v>0</v>
      </c>
      <c r="V9" s="368">
        <v>0</v>
      </c>
      <c r="W9" s="10" t="str">
        <f t="shared" si="1"/>
        <v/>
      </c>
      <c r="X9" s="288"/>
      <c r="Y9" s="267"/>
      <c r="Z9" s="7" t="str">
        <f t="shared" ref="Z9:Z72" si="17">IF(X9=0,"-",(X9/Y9*1000))</f>
        <v>-</v>
      </c>
      <c r="AA9" s="7" t="str">
        <f t="shared" ref="AA9:AA72" si="18">IF(ISERROR($X$86/$Y$86*1000)=TRUE,"-",($X$86/$Y$86*1000))</f>
        <v>-</v>
      </c>
      <c r="AB9" s="368">
        <v>0</v>
      </c>
      <c r="AC9" s="368">
        <v>0</v>
      </c>
      <c r="AD9" s="14" t="str">
        <f t="shared" ref="AD9:AD19" si="19">IF(Y9=0,"",(((AA9*0.001)+2.58*(SQRT(AA9*0.001/Y9))))*1000)</f>
        <v/>
      </c>
      <c r="AE9" s="288"/>
      <c r="AF9" s="267"/>
      <c r="AG9" s="7" t="str">
        <f t="shared" ref="AG9:AG72" si="20">IF(AE9=0,"-",(AE9/AF9*1000))</f>
        <v>-</v>
      </c>
      <c r="AH9" s="7" t="str">
        <f t="shared" ref="AH9:AH72" si="21">IF(ISERROR($AE$86/$AF$86*1000)=TRUE,"-",($AE$86/$AF$86*1000))</f>
        <v>-</v>
      </c>
      <c r="AI9" s="368">
        <v>0</v>
      </c>
      <c r="AJ9" s="368">
        <v>0</v>
      </c>
      <c r="AK9" s="10" t="str">
        <f t="shared" si="2"/>
        <v/>
      </c>
      <c r="AL9" s="288"/>
      <c r="AM9" s="267"/>
      <c r="AN9" s="7" t="str">
        <f t="shared" ref="AN9:AN72" si="22">IF(AL9=0,"-",(AL9/AM9*1000))</f>
        <v>-</v>
      </c>
      <c r="AO9" s="7" t="str">
        <f t="shared" ref="AO9:AO72" si="23">IF(ISERROR($AL$86/$AM$86*1000)=TRUE,"-",($AL$86/$AM$86*1000))</f>
        <v>-</v>
      </c>
      <c r="AP9" s="368">
        <v>0</v>
      </c>
      <c r="AQ9" s="368">
        <v>0</v>
      </c>
      <c r="AR9" s="10" t="str">
        <f t="shared" si="3"/>
        <v/>
      </c>
      <c r="AS9" s="288"/>
      <c r="AT9" s="267"/>
      <c r="AU9" s="7" t="str">
        <f t="shared" ref="AU9:AU72" si="24">IF(AS9=0,"-",(AS9/AT9*1000))</f>
        <v>-</v>
      </c>
      <c r="AV9" s="7" t="str">
        <f t="shared" ref="AV9:AV72" si="25">IF(ISERROR($AS$86/$AT$86*1000)=TRUE,"-",($AS$86/$AT$86*1000))</f>
        <v>-</v>
      </c>
      <c r="AW9" s="368">
        <v>0</v>
      </c>
      <c r="AX9" s="368">
        <v>0</v>
      </c>
      <c r="AY9" s="10" t="str">
        <f t="shared" si="4"/>
        <v/>
      </c>
      <c r="AZ9" s="288"/>
      <c r="BA9" s="267"/>
      <c r="BB9" s="7" t="str">
        <f t="shared" ref="BB9:BB72" si="26">IF(AZ9=0,"-",(AZ9/BA9*1000))</f>
        <v>-</v>
      </c>
      <c r="BC9" s="7" t="str">
        <f t="shared" ref="BC9:BC72" si="27">IF(ISERROR($AZ$86/$BA$86*1000)=TRUE,"-",($AZ$86/$BA$86*1000))</f>
        <v>-</v>
      </c>
      <c r="BD9" s="368">
        <v>0</v>
      </c>
      <c r="BE9" s="368">
        <v>0</v>
      </c>
      <c r="BF9" s="10" t="str">
        <f t="shared" si="5"/>
        <v/>
      </c>
      <c r="BG9" s="288"/>
      <c r="BH9" s="267"/>
      <c r="BI9" s="7" t="str">
        <f t="shared" ref="BI9:BI72" si="28">IF(BG9=0,"-",(BG9/BH9*1000))</f>
        <v>-</v>
      </c>
      <c r="BJ9" s="7" t="str">
        <f t="shared" ref="BJ9:BJ72" si="29">IF(ISERROR($BG$86/$BH$86*1000)=TRUE,"-",($BG$86/$BH$86*1000))</f>
        <v>-</v>
      </c>
      <c r="BK9" s="368">
        <v>0</v>
      </c>
      <c r="BL9" s="368">
        <v>0</v>
      </c>
      <c r="BM9" s="10" t="str">
        <f t="shared" si="6"/>
        <v/>
      </c>
      <c r="BN9" s="288"/>
      <c r="BO9" s="267"/>
      <c r="BP9" s="7" t="str">
        <f t="shared" ref="BP9:BP72" si="30">IF(BN9=0,"-",(BN9/BO9*1000))</f>
        <v>-</v>
      </c>
      <c r="BQ9" s="7" t="str">
        <f t="shared" ref="BQ9:BQ72" si="31">IF(ISERROR($BN$86/$BO$86*1000)=TRUE,"-",($BN$86/$BO$86*1000))</f>
        <v>-</v>
      </c>
      <c r="BR9" s="368">
        <v>0</v>
      </c>
      <c r="BS9" s="368">
        <v>0</v>
      </c>
      <c r="BT9" s="10" t="str">
        <f t="shared" si="7"/>
        <v/>
      </c>
      <c r="BU9" s="288"/>
      <c r="BV9" s="267"/>
      <c r="BW9" s="7" t="str">
        <f t="shared" ref="BW9:BW72" si="32">IF(BU9=0,"-",(BU9/BV9*1000))</f>
        <v>-</v>
      </c>
      <c r="BX9" s="7" t="str">
        <f t="shared" ref="BX9:BX72" si="33">IF(ISERROR($BU$86/$BV$86*1000)=TRUE,"-",($BU$86/$BV$86*1000))</f>
        <v>-</v>
      </c>
      <c r="BY9" s="368">
        <v>0</v>
      </c>
      <c r="BZ9" s="368">
        <v>0</v>
      </c>
      <c r="CA9" s="10" t="str">
        <f t="shared" si="8"/>
        <v/>
      </c>
      <c r="CB9" s="288"/>
      <c r="CC9" s="267"/>
      <c r="CD9" s="7" t="str">
        <f t="shared" ref="CD9:CD72" si="34">IF(CB9=0,"-",(CB9/CC9*1000))</f>
        <v>-</v>
      </c>
      <c r="CE9" s="7" t="str">
        <f t="shared" ref="CE9:CE72" si="35">IF(ISERROR($CB$86/$CC$86*1000)=TRUE,"-",($CB$86/$CC$86*1000))</f>
        <v>-</v>
      </c>
      <c r="CF9" s="368">
        <v>0</v>
      </c>
      <c r="CG9" s="368">
        <v>0</v>
      </c>
      <c r="CH9" s="10" t="str">
        <f t="shared" si="9"/>
        <v/>
      </c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</row>
    <row r="10" spans="1:120" x14ac:dyDescent="0.2">
      <c r="A10" s="425"/>
      <c r="B10" s="56" t="s">
        <v>23</v>
      </c>
      <c r="C10" s="266"/>
      <c r="D10" s="267"/>
      <c r="E10" s="7" t="str">
        <f t="shared" si="10"/>
        <v>-</v>
      </c>
      <c r="F10" s="7" t="str">
        <f t="shared" si="11"/>
        <v>-</v>
      </c>
      <c r="G10" s="368">
        <v>0</v>
      </c>
      <c r="H10" s="368">
        <v>0</v>
      </c>
      <c r="I10" s="9" t="str">
        <f t="shared" si="12"/>
        <v/>
      </c>
      <c r="J10" s="288"/>
      <c r="K10" s="267"/>
      <c r="L10" s="7" t="str">
        <f t="shared" si="13"/>
        <v>-</v>
      </c>
      <c r="M10" s="7" t="str">
        <f t="shared" si="14"/>
        <v>-</v>
      </c>
      <c r="N10" s="368">
        <v>0</v>
      </c>
      <c r="O10" s="368">
        <v>0</v>
      </c>
      <c r="P10" s="10" t="str">
        <f t="shared" si="0"/>
        <v/>
      </c>
      <c r="Q10" s="288"/>
      <c r="R10" s="267"/>
      <c r="S10" s="7" t="str">
        <f t="shared" si="15"/>
        <v>-</v>
      </c>
      <c r="T10" s="7" t="str">
        <f t="shared" si="16"/>
        <v>-</v>
      </c>
      <c r="U10" s="368">
        <v>0</v>
      </c>
      <c r="V10" s="368">
        <v>0</v>
      </c>
      <c r="W10" s="10" t="str">
        <f t="shared" si="1"/>
        <v/>
      </c>
      <c r="X10" s="288"/>
      <c r="Y10" s="267"/>
      <c r="Z10" s="7" t="str">
        <f t="shared" si="17"/>
        <v>-</v>
      </c>
      <c r="AA10" s="7" t="str">
        <f t="shared" si="18"/>
        <v>-</v>
      </c>
      <c r="AB10" s="368">
        <v>0</v>
      </c>
      <c r="AC10" s="368">
        <v>0</v>
      </c>
      <c r="AD10" s="14" t="str">
        <f t="shared" si="19"/>
        <v/>
      </c>
      <c r="AE10" s="288"/>
      <c r="AF10" s="267"/>
      <c r="AG10" s="7" t="str">
        <f t="shared" si="20"/>
        <v>-</v>
      </c>
      <c r="AH10" s="7" t="str">
        <f t="shared" si="21"/>
        <v>-</v>
      </c>
      <c r="AI10" s="368">
        <v>0</v>
      </c>
      <c r="AJ10" s="368">
        <v>0</v>
      </c>
      <c r="AK10" s="10" t="str">
        <f t="shared" si="2"/>
        <v/>
      </c>
      <c r="AL10" s="288"/>
      <c r="AM10" s="267"/>
      <c r="AN10" s="7" t="str">
        <f t="shared" si="22"/>
        <v>-</v>
      </c>
      <c r="AO10" s="7" t="str">
        <f t="shared" si="23"/>
        <v>-</v>
      </c>
      <c r="AP10" s="368">
        <v>0</v>
      </c>
      <c r="AQ10" s="368">
        <v>0</v>
      </c>
      <c r="AR10" s="10" t="str">
        <f t="shared" si="3"/>
        <v/>
      </c>
      <c r="AS10" s="288"/>
      <c r="AT10" s="267"/>
      <c r="AU10" s="7" t="str">
        <f t="shared" si="24"/>
        <v>-</v>
      </c>
      <c r="AV10" s="7" t="str">
        <f t="shared" si="25"/>
        <v>-</v>
      </c>
      <c r="AW10" s="368">
        <v>0</v>
      </c>
      <c r="AX10" s="368">
        <v>0</v>
      </c>
      <c r="AY10" s="10" t="str">
        <f t="shared" si="4"/>
        <v/>
      </c>
      <c r="AZ10" s="288"/>
      <c r="BA10" s="267"/>
      <c r="BB10" s="7" t="str">
        <f t="shared" si="26"/>
        <v>-</v>
      </c>
      <c r="BC10" s="7" t="str">
        <f t="shared" si="27"/>
        <v>-</v>
      </c>
      <c r="BD10" s="368">
        <v>0</v>
      </c>
      <c r="BE10" s="368">
        <v>0</v>
      </c>
      <c r="BF10" s="10" t="str">
        <f t="shared" si="5"/>
        <v/>
      </c>
      <c r="BG10" s="288"/>
      <c r="BH10" s="267"/>
      <c r="BI10" s="7" t="str">
        <f t="shared" si="28"/>
        <v>-</v>
      </c>
      <c r="BJ10" s="7" t="str">
        <f t="shared" si="29"/>
        <v>-</v>
      </c>
      <c r="BK10" s="368">
        <v>0</v>
      </c>
      <c r="BL10" s="368">
        <v>0</v>
      </c>
      <c r="BM10" s="10" t="str">
        <f t="shared" si="6"/>
        <v/>
      </c>
      <c r="BN10" s="288"/>
      <c r="BO10" s="267"/>
      <c r="BP10" s="7" t="str">
        <f t="shared" si="30"/>
        <v>-</v>
      </c>
      <c r="BQ10" s="7" t="str">
        <f t="shared" si="31"/>
        <v>-</v>
      </c>
      <c r="BR10" s="368">
        <v>0</v>
      </c>
      <c r="BS10" s="368">
        <v>0</v>
      </c>
      <c r="BT10" s="10" t="str">
        <f t="shared" si="7"/>
        <v/>
      </c>
      <c r="BU10" s="288"/>
      <c r="BV10" s="267"/>
      <c r="BW10" s="7" t="str">
        <f t="shared" si="32"/>
        <v>-</v>
      </c>
      <c r="BX10" s="7" t="str">
        <f t="shared" si="33"/>
        <v>-</v>
      </c>
      <c r="BY10" s="368">
        <v>0</v>
      </c>
      <c r="BZ10" s="368">
        <v>0</v>
      </c>
      <c r="CA10" s="10" t="str">
        <f t="shared" si="8"/>
        <v/>
      </c>
      <c r="CB10" s="288"/>
      <c r="CC10" s="267"/>
      <c r="CD10" s="7" t="str">
        <f t="shared" si="34"/>
        <v>-</v>
      </c>
      <c r="CE10" s="7" t="str">
        <f t="shared" si="35"/>
        <v>-</v>
      </c>
      <c r="CF10" s="368">
        <v>0</v>
      </c>
      <c r="CG10" s="368">
        <v>0</v>
      </c>
      <c r="CH10" s="10" t="str">
        <f t="shared" si="9"/>
        <v/>
      </c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</row>
    <row r="11" spans="1:120" x14ac:dyDescent="0.2">
      <c r="A11" s="425"/>
      <c r="B11" s="56" t="s">
        <v>24</v>
      </c>
      <c r="C11" s="266"/>
      <c r="D11" s="267"/>
      <c r="E11" s="7" t="str">
        <f t="shared" si="10"/>
        <v>-</v>
      </c>
      <c r="F11" s="7" t="str">
        <f t="shared" si="11"/>
        <v>-</v>
      </c>
      <c r="G11" s="368">
        <v>0</v>
      </c>
      <c r="H11" s="368">
        <v>0</v>
      </c>
      <c r="I11" s="9" t="str">
        <f t="shared" si="12"/>
        <v/>
      </c>
      <c r="J11" s="288"/>
      <c r="K11" s="267"/>
      <c r="L11" s="7" t="str">
        <f t="shared" si="13"/>
        <v>-</v>
      </c>
      <c r="M11" s="7" t="str">
        <f t="shared" si="14"/>
        <v>-</v>
      </c>
      <c r="N11" s="368">
        <v>0</v>
      </c>
      <c r="O11" s="368">
        <v>0</v>
      </c>
      <c r="P11" s="10" t="str">
        <f t="shared" si="0"/>
        <v/>
      </c>
      <c r="Q11" s="288"/>
      <c r="R11" s="267"/>
      <c r="S11" s="7" t="str">
        <f t="shared" si="15"/>
        <v>-</v>
      </c>
      <c r="T11" s="7" t="str">
        <f t="shared" si="16"/>
        <v>-</v>
      </c>
      <c r="U11" s="368">
        <v>0</v>
      </c>
      <c r="V11" s="368">
        <v>0</v>
      </c>
      <c r="W11" s="10" t="str">
        <f t="shared" si="1"/>
        <v/>
      </c>
      <c r="X11" s="288"/>
      <c r="Y11" s="267"/>
      <c r="Z11" s="7" t="str">
        <f t="shared" si="17"/>
        <v>-</v>
      </c>
      <c r="AA11" s="7" t="str">
        <f t="shared" si="18"/>
        <v>-</v>
      </c>
      <c r="AB11" s="368">
        <v>0</v>
      </c>
      <c r="AC11" s="368">
        <v>0</v>
      </c>
      <c r="AD11" s="14" t="str">
        <f t="shared" si="19"/>
        <v/>
      </c>
      <c r="AE11" s="288"/>
      <c r="AF11" s="267"/>
      <c r="AG11" s="7" t="str">
        <f t="shared" si="20"/>
        <v>-</v>
      </c>
      <c r="AH11" s="7" t="str">
        <f t="shared" si="21"/>
        <v>-</v>
      </c>
      <c r="AI11" s="368">
        <v>0</v>
      </c>
      <c r="AJ11" s="368">
        <v>0</v>
      </c>
      <c r="AK11" s="10" t="str">
        <f t="shared" si="2"/>
        <v/>
      </c>
      <c r="AL11" s="288"/>
      <c r="AM11" s="267"/>
      <c r="AN11" s="7" t="str">
        <f t="shared" si="22"/>
        <v>-</v>
      </c>
      <c r="AO11" s="7" t="str">
        <f t="shared" si="23"/>
        <v>-</v>
      </c>
      <c r="AP11" s="368">
        <v>0</v>
      </c>
      <c r="AQ11" s="368">
        <v>0</v>
      </c>
      <c r="AR11" s="10" t="str">
        <f t="shared" si="3"/>
        <v/>
      </c>
      <c r="AS11" s="288"/>
      <c r="AT11" s="267"/>
      <c r="AU11" s="7" t="str">
        <f t="shared" si="24"/>
        <v>-</v>
      </c>
      <c r="AV11" s="7" t="str">
        <f t="shared" si="25"/>
        <v>-</v>
      </c>
      <c r="AW11" s="368">
        <v>0</v>
      </c>
      <c r="AX11" s="368">
        <v>0</v>
      </c>
      <c r="AY11" s="10" t="str">
        <f t="shared" si="4"/>
        <v/>
      </c>
      <c r="AZ11" s="288"/>
      <c r="BA11" s="267"/>
      <c r="BB11" s="7" t="str">
        <f t="shared" si="26"/>
        <v>-</v>
      </c>
      <c r="BC11" s="7" t="str">
        <f t="shared" si="27"/>
        <v>-</v>
      </c>
      <c r="BD11" s="368">
        <v>0</v>
      </c>
      <c r="BE11" s="368">
        <v>0</v>
      </c>
      <c r="BF11" s="10" t="str">
        <f t="shared" si="5"/>
        <v/>
      </c>
      <c r="BG11" s="288"/>
      <c r="BH11" s="267"/>
      <c r="BI11" s="7" t="str">
        <f t="shared" si="28"/>
        <v>-</v>
      </c>
      <c r="BJ11" s="7" t="str">
        <f t="shared" si="29"/>
        <v>-</v>
      </c>
      <c r="BK11" s="368">
        <v>0</v>
      </c>
      <c r="BL11" s="368">
        <v>0</v>
      </c>
      <c r="BM11" s="10" t="str">
        <f t="shared" si="6"/>
        <v/>
      </c>
      <c r="BN11" s="288"/>
      <c r="BO11" s="267"/>
      <c r="BP11" s="7" t="str">
        <f t="shared" si="30"/>
        <v>-</v>
      </c>
      <c r="BQ11" s="7" t="str">
        <f t="shared" si="31"/>
        <v>-</v>
      </c>
      <c r="BR11" s="368">
        <v>0</v>
      </c>
      <c r="BS11" s="368">
        <v>0</v>
      </c>
      <c r="BT11" s="10" t="str">
        <f t="shared" si="7"/>
        <v/>
      </c>
      <c r="BU11" s="288"/>
      <c r="BV11" s="267"/>
      <c r="BW11" s="7" t="str">
        <f t="shared" si="32"/>
        <v>-</v>
      </c>
      <c r="BX11" s="7" t="str">
        <f t="shared" si="33"/>
        <v>-</v>
      </c>
      <c r="BY11" s="368">
        <v>0</v>
      </c>
      <c r="BZ11" s="368">
        <v>0</v>
      </c>
      <c r="CA11" s="10" t="str">
        <f t="shared" si="8"/>
        <v/>
      </c>
      <c r="CB11" s="288"/>
      <c r="CC11" s="267"/>
      <c r="CD11" s="7" t="str">
        <f t="shared" si="34"/>
        <v>-</v>
      </c>
      <c r="CE11" s="7" t="str">
        <f t="shared" si="35"/>
        <v>-</v>
      </c>
      <c r="CF11" s="368">
        <v>0</v>
      </c>
      <c r="CG11" s="368">
        <v>0</v>
      </c>
      <c r="CH11" s="10" t="str">
        <f t="shared" si="9"/>
        <v/>
      </c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</row>
    <row r="12" spans="1:120" x14ac:dyDescent="0.2">
      <c r="A12" s="425"/>
      <c r="B12" s="56" t="s">
        <v>25</v>
      </c>
      <c r="C12" s="266"/>
      <c r="D12" s="267"/>
      <c r="E12" s="7" t="str">
        <f t="shared" si="10"/>
        <v>-</v>
      </c>
      <c r="F12" s="7" t="str">
        <f t="shared" si="11"/>
        <v>-</v>
      </c>
      <c r="G12" s="368">
        <v>0</v>
      </c>
      <c r="H12" s="368">
        <v>0</v>
      </c>
      <c r="I12" s="9" t="str">
        <f t="shared" si="12"/>
        <v/>
      </c>
      <c r="J12" s="288"/>
      <c r="K12" s="267"/>
      <c r="L12" s="7" t="str">
        <f t="shared" si="13"/>
        <v>-</v>
      </c>
      <c r="M12" s="7" t="str">
        <f t="shared" si="14"/>
        <v>-</v>
      </c>
      <c r="N12" s="368">
        <v>0</v>
      </c>
      <c r="O12" s="368">
        <v>0</v>
      </c>
      <c r="P12" s="10" t="str">
        <f t="shared" si="0"/>
        <v/>
      </c>
      <c r="Q12" s="288"/>
      <c r="R12" s="267"/>
      <c r="S12" s="7" t="str">
        <f t="shared" si="15"/>
        <v>-</v>
      </c>
      <c r="T12" s="7" t="str">
        <f t="shared" si="16"/>
        <v>-</v>
      </c>
      <c r="U12" s="368">
        <v>0</v>
      </c>
      <c r="V12" s="368">
        <v>0</v>
      </c>
      <c r="W12" s="10" t="str">
        <f t="shared" si="1"/>
        <v/>
      </c>
      <c r="X12" s="288"/>
      <c r="Y12" s="267"/>
      <c r="Z12" s="7" t="str">
        <f t="shared" si="17"/>
        <v>-</v>
      </c>
      <c r="AA12" s="7" t="str">
        <f t="shared" si="18"/>
        <v>-</v>
      </c>
      <c r="AB12" s="368">
        <v>0</v>
      </c>
      <c r="AC12" s="368">
        <v>0</v>
      </c>
      <c r="AD12" s="14" t="str">
        <f t="shared" si="19"/>
        <v/>
      </c>
      <c r="AE12" s="288"/>
      <c r="AF12" s="267"/>
      <c r="AG12" s="7" t="str">
        <f t="shared" si="20"/>
        <v>-</v>
      </c>
      <c r="AH12" s="7" t="str">
        <f t="shared" si="21"/>
        <v>-</v>
      </c>
      <c r="AI12" s="368">
        <v>0</v>
      </c>
      <c r="AJ12" s="368">
        <v>0</v>
      </c>
      <c r="AK12" s="10" t="str">
        <f t="shared" si="2"/>
        <v/>
      </c>
      <c r="AL12" s="288"/>
      <c r="AM12" s="267"/>
      <c r="AN12" s="7" t="str">
        <f t="shared" si="22"/>
        <v>-</v>
      </c>
      <c r="AO12" s="7" t="str">
        <f t="shared" si="23"/>
        <v>-</v>
      </c>
      <c r="AP12" s="368">
        <v>0</v>
      </c>
      <c r="AQ12" s="368">
        <v>0</v>
      </c>
      <c r="AR12" s="10" t="str">
        <f t="shared" si="3"/>
        <v/>
      </c>
      <c r="AS12" s="288"/>
      <c r="AT12" s="267"/>
      <c r="AU12" s="7" t="str">
        <f t="shared" si="24"/>
        <v>-</v>
      </c>
      <c r="AV12" s="7" t="str">
        <f t="shared" si="25"/>
        <v>-</v>
      </c>
      <c r="AW12" s="368">
        <v>0</v>
      </c>
      <c r="AX12" s="368">
        <v>0</v>
      </c>
      <c r="AY12" s="10" t="str">
        <f t="shared" si="4"/>
        <v/>
      </c>
      <c r="AZ12" s="288"/>
      <c r="BA12" s="267"/>
      <c r="BB12" s="7" t="str">
        <f>IF(AZ12=0,"-",(AZ12/BA12*1000))</f>
        <v>-</v>
      </c>
      <c r="BC12" s="7" t="str">
        <f t="shared" si="27"/>
        <v>-</v>
      </c>
      <c r="BD12" s="368">
        <v>0</v>
      </c>
      <c r="BE12" s="368">
        <v>0</v>
      </c>
      <c r="BF12" s="10" t="str">
        <f t="shared" si="5"/>
        <v/>
      </c>
      <c r="BG12" s="288"/>
      <c r="BH12" s="267"/>
      <c r="BI12" s="7" t="str">
        <f t="shared" si="28"/>
        <v>-</v>
      </c>
      <c r="BJ12" s="7" t="str">
        <f t="shared" si="29"/>
        <v>-</v>
      </c>
      <c r="BK12" s="368">
        <v>0</v>
      </c>
      <c r="BL12" s="368">
        <v>0</v>
      </c>
      <c r="BM12" s="10" t="str">
        <f t="shared" si="6"/>
        <v/>
      </c>
      <c r="BN12" s="288"/>
      <c r="BO12" s="267"/>
      <c r="BP12" s="7" t="str">
        <f t="shared" si="30"/>
        <v>-</v>
      </c>
      <c r="BQ12" s="7" t="str">
        <f t="shared" si="31"/>
        <v>-</v>
      </c>
      <c r="BR12" s="368">
        <v>0</v>
      </c>
      <c r="BS12" s="368">
        <v>0</v>
      </c>
      <c r="BT12" s="10" t="str">
        <f t="shared" si="7"/>
        <v/>
      </c>
      <c r="BU12" s="288"/>
      <c r="BV12" s="267"/>
      <c r="BW12" s="7" t="str">
        <f t="shared" si="32"/>
        <v>-</v>
      </c>
      <c r="BX12" s="7" t="str">
        <f t="shared" si="33"/>
        <v>-</v>
      </c>
      <c r="BY12" s="368">
        <v>0</v>
      </c>
      <c r="BZ12" s="368">
        <v>0</v>
      </c>
      <c r="CA12" s="10" t="str">
        <f t="shared" si="8"/>
        <v/>
      </c>
      <c r="CB12" s="288"/>
      <c r="CC12" s="267"/>
      <c r="CD12" s="7" t="str">
        <f t="shared" si="34"/>
        <v>-</v>
      </c>
      <c r="CE12" s="7" t="str">
        <f t="shared" si="35"/>
        <v>-</v>
      </c>
      <c r="CF12" s="368">
        <v>0</v>
      </c>
      <c r="CG12" s="368">
        <v>0</v>
      </c>
      <c r="CH12" s="10" t="str">
        <f t="shared" si="9"/>
        <v/>
      </c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</row>
    <row r="13" spans="1:120" x14ac:dyDescent="0.2">
      <c r="A13" s="425"/>
      <c r="B13" s="56" t="s">
        <v>26</v>
      </c>
      <c r="C13" s="266"/>
      <c r="D13" s="267"/>
      <c r="E13" s="7" t="str">
        <f t="shared" si="10"/>
        <v>-</v>
      </c>
      <c r="F13" s="7" t="str">
        <f t="shared" si="11"/>
        <v>-</v>
      </c>
      <c r="G13" s="368">
        <v>0</v>
      </c>
      <c r="H13" s="368">
        <v>0</v>
      </c>
      <c r="I13" s="9" t="str">
        <f t="shared" si="12"/>
        <v/>
      </c>
      <c r="J13" s="288"/>
      <c r="K13" s="267"/>
      <c r="L13" s="7" t="str">
        <f t="shared" si="13"/>
        <v>-</v>
      </c>
      <c r="M13" s="7" t="str">
        <f t="shared" si="14"/>
        <v>-</v>
      </c>
      <c r="N13" s="368">
        <v>0</v>
      </c>
      <c r="O13" s="368">
        <v>0</v>
      </c>
      <c r="P13" s="10" t="str">
        <f t="shared" si="0"/>
        <v/>
      </c>
      <c r="Q13" s="288"/>
      <c r="R13" s="267"/>
      <c r="S13" s="7" t="str">
        <f t="shared" si="15"/>
        <v>-</v>
      </c>
      <c r="T13" s="7" t="str">
        <f t="shared" si="16"/>
        <v>-</v>
      </c>
      <c r="U13" s="368">
        <v>0</v>
      </c>
      <c r="V13" s="368">
        <v>0</v>
      </c>
      <c r="W13" s="10" t="str">
        <f t="shared" si="1"/>
        <v/>
      </c>
      <c r="X13" s="288"/>
      <c r="Y13" s="267"/>
      <c r="Z13" s="7" t="str">
        <f t="shared" si="17"/>
        <v>-</v>
      </c>
      <c r="AA13" s="7" t="str">
        <f t="shared" si="18"/>
        <v>-</v>
      </c>
      <c r="AB13" s="368">
        <v>0</v>
      </c>
      <c r="AC13" s="368">
        <v>0</v>
      </c>
      <c r="AD13" s="14" t="str">
        <f t="shared" si="19"/>
        <v/>
      </c>
      <c r="AE13" s="288"/>
      <c r="AF13" s="267"/>
      <c r="AG13" s="7" t="str">
        <f t="shared" si="20"/>
        <v>-</v>
      </c>
      <c r="AH13" s="7" t="str">
        <f t="shared" si="21"/>
        <v>-</v>
      </c>
      <c r="AI13" s="368">
        <v>0</v>
      </c>
      <c r="AJ13" s="368">
        <v>0</v>
      </c>
      <c r="AK13" s="10" t="str">
        <f t="shared" si="2"/>
        <v/>
      </c>
      <c r="AL13" s="288"/>
      <c r="AM13" s="267"/>
      <c r="AN13" s="7" t="str">
        <f t="shared" si="22"/>
        <v>-</v>
      </c>
      <c r="AO13" s="7" t="str">
        <f t="shared" si="23"/>
        <v>-</v>
      </c>
      <c r="AP13" s="368">
        <v>0</v>
      </c>
      <c r="AQ13" s="368">
        <v>0</v>
      </c>
      <c r="AR13" s="10" t="str">
        <f t="shared" si="3"/>
        <v/>
      </c>
      <c r="AS13" s="288"/>
      <c r="AT13" s="267"/>
      <c r="AU13" s="7" t="str">
        <f t="shared" si="24"/>
        <v>-</v>
      </c>
      <c r="AV13" s="7" t="str">
        <f t="shared" si="25"/>
        <v>-</v>
      </c>
      <c r="AW13" s="368">
        <v>0</v>
      </c>
      <c r="AX13" s="368">
        <v>0</v>
      </c>
      <c r="AY13" s="10" t="str">
        <f t="shared" si="4"/>
        <v/>
      </c>
      <c r="AZ13" s="288"/>
      <c r="BA13" s="267"/>
      <c r="BB13" s="7" t="str">
        <f t="shared" si="26"/>
        <v>-</v>
      </c>
      <c r="BC13" s="7" t="str">
        <f t="shared" si="27"/>
        <v>-</v>
      </c>
      <c r="BD13" s="368">
        <v>0</v>
      </c>
      <c r="BE13" s="368">
        <v>0</v>
      </c>
      <c r="BF13" s="10" t="str">
        <f t="shared" si="5"/>
        <v/>
      </c>
      <c r="BG13" s="288"/>
      <c r="BH13" s="267"/>
      <c r="BI13" s="7" t="str">
        <f t="shared" si="28"/>
        <v>-</v>
      </c>
      <c r="BJ13" s="7" t="str">
        <f t="shared" si="29"/>
        <v>-</v>
      </c>
      <c r="BK13" s="368">
        <v>0</v>
      </c>
      <c r="BL13" s="368">
        <v>0</v>
      </c>
      <c r="BM13" s="10" t="str">
        <f t="shared" si="6"/>
        <v/>
      </c>
      <c r="BN13" s="288"/>
      <c r="BO13" s="267"/>
      <c r="BP13" s="7" t="str">
        <f t="shared" si="30"/>
        <v>-</v>
      </c>
      <c r="BQ13" s="7" t="str">
        <f t="shared" si="31"/>
        <v>-</v>
      </c>
      <c r="BR13" s="368">
        <v>0</v>
      </c>
      <c r="BS13" s="368">
        <v>0</v>
      </c>
      <c r="BT13" s="10" t="str">
        <f t="shared" si="7"/>
        <v/>
      </c>
      <c r="BU13" s="288"/>
      <c r="BV13" s="267"/>
      <c r="BW13" s="7" t="str">
        <f t="shared" si="32"/>
        <v>-</v>
      </c>
      <c r="BX13" s="7" t="str">
        <f t="shared" si="33"/>
        <v>-</v>
      </c>
      <c r="BY13" s="368">
        <v>0</v>
      </c>
      <c r="BZ13" s="368">
        <v>0</v>
      </c>
      <c r="CA13" s="10" t="str">
        <f t="shared" si="8"/>
        <v/>
      </c>
      <c r="CB13" s="288"/>
      <c r="CC13" s="267"/>
      <c r="CD13" s="7" t="str">
        <f t="shared" si="34"/>
        <v>-</v>
      </c>
      <c r="CE13" s="7" t="str">
        <f t="shared" si="35"/>
        <v>-</v>
      </c>
      <c r="CF13" s="368">
        <v>0</v>
      </c>
      <c r="CG13" s="368">
        <v>0</v>
      </c>
      <c r="CH13" s="10" t="str">
        <f t="shared" si="9"/>
        <v/>
      </c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</row>
    <row r="14" spans="1:120" x14ac:dyDescent="0.2">
      <c r="A14" s="425"/>
      <c r="B14" s="56" t="s">
        <v>27</v>
      </c>
      <c r="C14" s="266"/>
      <c r="D14" s="267"/>
      <c r="E14" s="7" t="str">
        <f t="shared" si="10"/>
        <v>-</v>
      </c>
      <c r="F14" s="7" t="str">
        <f t="shared" si="11"/>
        <v>-</v>
      </c>
      <c r="G14" s="368">
        <v>0</v>
      </c>
      <c r="H14" s="368">
        <v>0</v>
      </c>
      <c r="I14" s="9" t="str">
        <f t="shared" si="12"/>
        <v/>
      </c>
      <c r="J14" s="288"/>
      <c r="K14" s="267"/>
      <c r="L14" s="7" t="str">
        <f t="shared" si="13"/>
        <v>-</v>
      </c>
      <c r="M14" s="7" t="str">
        <f t="shared" si="14"/>
        <v>-</v>
      </c>
      <c r="N14" s="368">
        <v>0</v>
      </c>
      <c r="O14" s="368">
        <v>0</v>
      </c>
      <c r="P14" s="10" t="str">
        <f t="shared" si="0"/>
        <v/>
      </c>
      <c r="Q14" s="288"/>
      <c r="R14" s="267"/>
      <c r="S14" s="7" t="str">
        <f t="shared" si="15"/>
        <v>-</v>
      </c>
      <c r="T14" s="7" t="str">
        <f t="shared" si="16"/>
        <v>-</v>
      </c>
      <c r="U14" s="368">
        <v>0</v>
      </c>
      <c r="V14" s="368">
        <v>0</v>
      </c>
      <c r="W14" s="10" t="str">
        <f t="shared" si="1"/>
        <v/>
      </c>
      <c r="X14" s="288"/>
      <c r="Y14" s="267"/>
      <c r="Z14" s="7" t="str">
        <f t="shared" si="17"/>
        <v>-</v>
      </c>
      <c r="AA14" s="7" t="str">
        <f t="shared" si="18"/>
        <v>-</v>
      </c>
      <c r="AB14" s="368">
        <v>0</v>
      </c>
      <c r="AC14" s="368">
        <v>0</v>
      </c>
      <c r="AD14" s="14" t="str">
        <f t="shared" si="19"/>
        <v/>
      </c>
      <c r="AE14" s="288"/>
      <c r="AF14" s="267"/>
      <c r="AG14" s="7" t="str">
        <f t="shared" si="20"/>
        <v>-</v>
      </c>
      <c r="AH14" s="7" t="str">
        <f t="shared" si="21"/>
        <v>-</v>
      </c>
      <c r="AI14" s="368">
        <v>0</v>
      </c>
      <c r="AJ14" s="368">
        <v>0</v>
      </c>
      <c r="AK14" s="10" t="str">
        <f t="shared" si="2"/>
        <v/>
      </c>
      <c r="AL14" s="288"/>
      <c r="AM14" s="267"/>
      <c r="AN14" s="7" t="str">
        <f t="shared" si="22"/>
        <v>-</v>
      </c>
      <c r="AO14" s="7" t="str">
        <f t="shared" si="23"/>
        <v>-</v>
      </c>
      <c r="AP14" s="368">
        <v>0</v>
      </c>
      <c r="AQ14" s="368">
        <v>0</v>
      </c>
      <c r="AR14" s="10" t="str">
        <f t="shared" si="3"/>
        <v/>
      </c>
      <c r="AS14" s="288"/>
      <c r="AT14" s="267"/>
      <c r="AU14" s="7" t="str">
        <f t="shared" si="24"/>
        <v>-</v>
      </c>
      <c r="AV14" s="7" t="str">
        <f t="shared" si="25"/>
        <v>-</v>
      </c>
      <c r="AW14" s="368">
        <v>0</v>
      </c>
      <c r="AX14" s="368">
        <v>0</v>
      </c>
      <c r="AY14" s="10" t="str">
        <f t="shared" si="4"/>
        <v/>
      </c>
      <c r="AZ14" s="288"/>
      <c r="BA14" s="267"/>
      <c r="BB14" s="7" t="str">
        <f t="shared" si="26"/>
        <v>-</v>
      </c>
      <c r="BC14" s="7" t="str">
        <f t="shared" si="27"/>
        <v>-</v>
      </c>
      <c r="BD14" s="368">
        <v>0</v>
      </c>
      <c r="BE14" s="368">
        <v>0</v>
      </c>
      <c r="BF14" s="10" t="str">
        <f t="shared" si="5"/>
        <v/>
      </c>
      <c r="BG14" s="288"/>
      <c r="BH14" s="267"/>
      <c r="BI14" s="7" t="str">
        <f t="shared" si="28"/>
        <v>-</v>
      </c>
      <c r="BJ14" s="7" t="str">
        <f t="shared" si="29"/>
        <v>-</v>
      </c>
      <c r="BK14" s="368">
        <v>0</v>
      </c>
      <c r="BL14" s="368">
        <v>0</v>
      </c>
      <c r="BM14" s="10" t="str">
        <f t="shared" si="6"/>
        <v/>
      </c>
      <c r="BN14" s="288"/>
      <c r="BO14" s="267"/>
      <c r="BP14" s="7" t="str">
        <f t="shared" si="30"/>
        <v>-</v>
      </c>
      <c r="BQ14" s="7" t="str">
        <f t="shared" si="31"/>
        <v>-</v>
      </c>
      <c r="BR14" s="368">
        <v>0</v>
      </c>
      <c r="BS14" s="368">
        <v>0</v>
      </c>
      <c r="BT14" s="10" t="str">
        <f t="shared" si="7"/>
        <v/>
      </c>
      <c r="BU14" s="288"/>
      <c r="BV14" s="267"/>
      <c r="BW14" s="7" t="str">
        <f t="shared" si="32"/>
        <v>-</v>
      </c>
      <c r="BX14" s="7" t="str">
        <f t="shared" si="33"/>
        <v>-</v>
      </c>
      <c r="BY14" s="368">
        <v>0</v>
      </c>
      <c r="BZ14" s="368">
        <v>0</v>
      </c>
      <c r="CA14" s="10" t="str">
        <f t="shared" si="8"/>
        <v/>
      </c>
      <c r="CB14" s="288"/>
      <c r="CC14" s="267"/>
      <c r="CD14" s="7" t="str">
        <f t="shared" si="34"/>
        <v>-</v>
      </c>
      <c r="CE14" s="7" t="str">
        <f t="shared" si="35"/>
        <v>-</v>
      </c>
      <c r="CF14" s="368">
        <v>0</v>
      </c>
      <c r="CG14" s="368">
        <v>0</v>
      </c>
      <c r="CH14" s="10" t="str">
        <f t="shared" si="9"/>
        <v/>
      </c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</row>
    <row r="15" spans="1:120" x14ac:dyDescent="0.2">
      <c r="A15" s="425"/>
      <c r="B15" s="56" t="s">
        <v>28</v>
      </c>
      <c r="C15" s="266"/>
      <c r="D15" s="267"/>
      <c r="E15" s="7" t="str">
        <f t="shared" si="10"/>
        <v>-</v>
      </c>
      <c r="F15" s="7" t="str">
        <f t="shared" si="11"/>
        <v>-</v>
      </c>
      <c r="G15" s="368">
        <v>0</v>
      </c>
      <c r="H15" s="368">
        <v>0</v>
      </c>
      <c r="I15" s="9" t="str">
        <f t="shared" si="12"/>
        <v/>
      </c>
      <c r="J15" s="288"/>
      <c r="K15" s="267"/>
      <c r="L15" s="7" t="str">
        <f t="shared" si="13"/>
        <v>-</v>
      </c>
      <c r="M15" s="7" t="str">
        <f t="shared" si="14"/>
        <v>-</v>
      </c>
      <c r="N15" s="368">
        <v>0</v>
      </c>
      <c r="O15" s="368">
        <v>0</v>
      </c>
      <c r="P15" s="10" t="str">
        <f t="shared" si="0"/>
        <v/>
      </c>
      <c r="Q15" s="288"/>
      <c r="R15" s="267"/>
      <c r="S15" s="7" t="str">
        <f t="shared" si="15"/>
        <v>-</v>
      </c>
      <c r="T15" s="7" t="str">
        <f t="shared" si="16"/>
        <v>-</v>
      </c>
      <c r="U15" s="368">
        <v>0</v>
      </c>
      <c r="V15" s="368">
        <v>0</v>
      </c>
      <c r="W15" s="10" t="str">
        <f t="shared" si="1"/>
        <v/>
      </c>
      <c r="X15" s="288"/>
      <c r="Y15" s="267"/>
      <c r="Z15" s="7" t="str">
        <f t="shared" si="17"/>
        <v>-</v>
      </c>
      <c r="AA15" s="7" t="str">
        <f t="shared" si="18"/>
        <v>-</v>
      </c>
      <c r="AB15" s="368">
        <v>0</v>
      </c>
      <c r="AC15" s="368">
        <v>0</v>
      </c>
      <c r="AD15" s="14" t="str">
        <f t="shared" si="19"/>
        <v/>
      </c>
      <c r="AE15" s="288"/>
      <c r="AF15" s="267"/>
      <c r="AG15" s="7" t="str">
        <f t="shared" si="20"/>
        <v>-</v>
      </c>
      <c r="AH15" s="7" t="str">
        <f t="shared" si="21"/>
        <v>-</v>
      </c>
      <c r="AI15" s="368">
        <v>0</v>
      </c>
      <c r="AJ15" s="368">
        <v>0</v>
      </c>
      <c r="AK15" s="10" t="str">
        <f t="shared" si="2"/>
        <v/>
      </c>
      <c r="AL15" s="288"/>
      <c r="AM15" s="267"/>
      <c r="AN15" s="7" t="str">
        <f t="shared" si="22"/>
        <v>-</v>
      </c>
      <c r="AO15" s="7" t="str">
        <f t="shared" si="23"/>
        <v>-</v>
      </c>
      <c r="AP15" s="368">
        <v>0</v>
      </c>
      <c r="AQ15" s="368">
        <v>0</v>
      </c>
      <c r="AR15" s="10" t="str">
        <f t="shared" si="3"/>
        <v/>
      </c>
      <c r="AS15" s="288"/>
      <c r="AT15" s="267"/>
      <c r="AU15" s="7" t="str">
        <f t="shared" si="24"/>
        <v>-</v>
      </c>
      <c r="AV15" s="7" t="str">
        <f t="shared" si="25"/>
        <v>-</v>
      </c>
      <c r="AW15" s="368">
        <v>0</v>
      </c>
      <c r="AX15" s="368">
        <v>0</v>
      </c>
      <c r="AY15" s="10" t="str">
        <f t="shared" si="4"/>
        <v/>
      </c>
      <c r="AZ15" s="288"/>
      <c r="BA15" s="267"/>
      <c r="BB15" s="7" t="str">
        <f t="shared" si="26"/>
        <v>-</v>
      </c>
      <c r="BC15" s="7" t="str">
        <f t="shared" si="27"/>
        <v>-</v>
      </c>
      <c r="BD15" s="368">
        <v>0</v>
      </c>
      <c r="BE15" s="368">
        <v>0</v>
      </c>
      <c r="BF15" s="10" t="str">
        <f t="shared" si="5"/>
        <v/>
      </c>
      <c r="BG15" s="288"/>
      <c r="BH15" s="267"/>
      <c r="BI15" s="7" t="str">
        <f t="shared" si="28"/>
        <v>-</v>
      </c>
      <c r="BJ15" s="7" t="str">
        <f t="shared" si="29"/>
        <v>-</v>
      </c>
      <c r="BK15" s="368">
        <v>0</v>
      </c>
      <c r="BL15" s="368">
        <v>0</v>
      </c>
      <c r="BM15" s="10" t="str">
        <f t="shared" si="6"/>
        <v/>
      </c>
      <c r="BN15" s="288"/>
      <c r="BO15" s="267"/>
      <c r="BP15" s="7" t="str">
        <f t="shared" si="30"/>
        <v>-</v>
      </c>
      <c r="BQ15" s="7" t="str">
        <f t="shared" si="31"/>
        <v>-</v>
      </c>
      <c r="BR15" s="368">
        <v>0</v>
      </c>
      <c r="BS15" s="368">
        <v>0</v>
      </c>
      <c r="BT15" s="10" t="str">
        <f t="shared" si="7"/>
        <v/>
      </c>
      <c r="BU15" s="288"/>
      <c r="BV15" s="267"/>
      <c r="BW15" s="7" t="str">
        <f t="shared" si="32"/>
        <v>-</v>
      </c>
      <c r="BX15" s="7" t="str">
        <f t="shared" si="33"/>
        <v>-</v>
      </c>
      <c r="BY15" s="368">
        <v>0</v>
      </c>
      <c r="BZ15" s="368">
        <v>0</v>
      </c>
      <c r="CA15" s="10" t="str">
        <f t="shared" si="8"/>
        <v/>
      </c>
      <c r="CB15" s="288"/>
      <c r="CC15" s="267"/>
      <c r="CD15" s="7" t="str">
        <f t="shared" si="34"/>
        <v>-</v>
      </c>
      <c r="CE15" s="7" t="str">
        <f t="shared" si="35"/>
        <v>-</v>
      </c>
      <c r="CF15" s="368">
        <v>0</v>
      </c>
      <c r="CG15" s="368">
        <v>0</v>
      </c>
      <c r="CH15" s="10" t="str">
        <f t="shared" si="9"/>
        <v/>
      </c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</row>
    <row r="16" spans="1:120" x14ac:dyDescent="0.2">
      <c r="A16" s="425"/>
      <c r="B16" s="56" t="s">
        <v>29</v>
      </c>
      <c r="C16" s="266"/>
      <c r="D16" s="267"/>
      <c r="E16" s="7" t="str">
        <f t="shared" si="10"/>
        <v>-</v>
      </c>
      <c r="F16" s="7" t="str">
        <f t="shared" si="11"/>
        <v>-</v>
      </c>
      <c r="G16" s="368">
        <v>0</v>
      </c>
      <c r="H16" s="368">
        <v>0</v>
      </c>
      <c r="I16" s="9" t="str">
        <f t="shared" si="12"/>
        <v/>
      </c>
      <c r="J16" s="288"/>
      <c r="K16" s="267"/>
      <c r="L16" s="7" t="str">
        <f t="shared" si="13"/>
        <v>-</v>
      </c>
      <c r="M16" s="7" t="str">
        <f t="shared" si="14"/>
        <v>-</v>
      </c>
      <c r="N16" s="368">
        <v>0</v>
      </c>
      <c r="O16" s="368">
        <v>0</v>
      </c>
      <c r="P16" s="10" t="str">
        <f t="shared" si="0"/>
        <v/>
      </c>
      <c r="Q16" s="288"/>
      <c r="R16" s="267"/>
      <c r="S16" s="7" t="str">
        <f t="shared" si="15"/>
        <v>-</v>
      </c>
      <c r="T16" s="7" t="str">
        <f t="shared" si="16"/>
        <v>-</v>
      </c>
      <c r="U16" s="368">
        <v>0</v>
      </c>
      <c r="V16" s="368">
        <v>0</v>
      </c>
      <c r="W16" s="10" t="str">
        <f t="shared" si="1"/>
        <v/>
      </c>
      <c r="X16" s="288"/>
      <c r="Y16" s="267"/>
      <c r="Z16" s="7" t="str">
        <f t="shared" si="17"/>
        <v>-</v>
      </c>
      <c r="AA16" s="7" t="str">
        <f t="shared" si="18"/>
        <v>-</v>
      </c>
      <c r="AB16" s="368">
        <v>0</v>
      </c>
      <c r="AC16" s="368">
        <v>0</v>
      </c>
      <c r="AD16" s="14" t="str">
        <f t="shared" si="19"/>
        <v/>
      </c>
      <c r="AE16" s="288"/>
      <c r="AF16" s="267"/>
      <c r="AG16" s="7" t="str">
        <f t="shared" si="20"/>
        <v>-</v>
      </c>
      <c r="AH16" s="7" t="str">
        <f t="shared" si="21"/>
        <v>-</v>
      </c>
      <c r="AI16" s="368">
        <v>0</v>
      </c>
      <c r="AJ16" s="368">
        <v>0</v>
      </c>
      <c r="AK16" s="10" t="str">
        <f t="shared" si="2"/>
        <v/>
      </c>
      <c r="AL16" s="288"/>
      <c r="AM16" s="267"/>
      <c r="AN16" s="7" t="str">
        <f t="shared" si="22"/>
        <v>-</v>
      </c>
      <c r="AO16" s="7" t="str">
        <f t="shared" si="23"/>
        <v>-</v>
      </c>
      <c r="AP16" s="368">
        <v>0</v>
      </c>
      <c r="AQ16" s="368">
        <v>0</v>
      </c>
      <c r="AR16" s="10" t="str">
        <f t="shared" si="3"/>
        <v/>
      </c>
      <c r="AS16" s="288"/>
      <c r="AT16" s="267"/>
      <c r="AU16" s="7" t="str">
        <f t="shared" si="24"/>
        <v>-</v>
      </c>
      <c r="AV16" s="7" t="str">
        <f t="shared" si="25"/>
        <v>-</v>
      </c>
      <c r="AW16" s="368">
        <v>0</v>
      </c>
      <c r="AX16" s="368">
        <v>0</v>
      </c>
      <c r="AY16" s="10" t="str">
        <f t="shared" si="4"/>
        <v/>
      </c>
      <c r="AZ16" s="288"/>
      <c r="BA16" s="267"/>
      <c r="BB16" s="7" t="str">
        <f t="shared" si="26"/>
        <v>-</v>
      </c>
      <c r="BC16" s="7" t="str">
        <f t="shared" si="27"/>
        <v>-</v>
      </c>
      <c r="BD16" s="368">
        <v>0</v>
      </c>
      <c r="BE16" s="368">
        <v>0</v>
      </c>
      <c r="BF16" s="10" t="str">
        <f t="shared" si="5"/>
        <v/>
      </c>
      <c r="BG16" s="288"/>
      <c r="BH16" s="267"/>
      <c r="BI16" s="7" t="str">
        <f t="shared" si="28"/>
        <v>-</v>
      </c>
      <c r="BJ16" s="7" t="str">
        <f t="shared" si="29"/>
        <v>-</v>
      </c>
      <c r="BK16" s="368">
        <v>0</v>
      </c>
      <c r="BL16" s="368">
        <v>0</v>
      </c>
      <c r="BM16" s="10" t="str">
        <f t="shared" si="6"/>
        <v/>
      </c>
      <c r="BN16" s="288"/>
      <c r="BO16" s="267"/>
      <c r="BP16" s="7" t="str">
        <f t="shared" si="30"/>
        <v>-</v>
      </c>
      <c r="BQ16" s="7" t="str">
        <f t="shared" si="31"/>
        <v>-</v>
      </c>
      <c r="BR16" s="368">
        <v>0</v>
      </c>
      <c r="BS16" s="368">
        <v>0</v>
      </c>
      <c r="BT16" s="10" t="str">
        <f t="shared" si="7"/>
        <v/>
      </c>
      <c r="BU16" s="288"/>
      <c r="BV16" s="267"/>
      <c r="BW16" s="7" t="str">
        <f t="shared" si="32"/>
        <v>-</v>
      </c>
      <c r="BX16" s="7" t="str">
        <f t="shared" si="33"/>
        <v>-</v>
      </c>
      <c r="BY16" s="368">
        <v>0</v>
      </c>
      <c r="BZ16" s="368">
        <v>0</v>
      </c>
      <c r="CA16" s="10" t="str">
        <f t="shared" si="8"/>
        <v/>
      </c>
      <c r="CB16" s="288"/>
      <c r="CC16" s="267"/>
      <c r="CD16" s="7" t="str">
        <f t="shared" si="34"/>
        <v>-</v>
      </c>
      <c r="CE16" s="7" t="str">
        <f t="shared" si="35"/>
        <v>-</v>
      </c>
      <c r="CF16" s="368">
        <v>0</v>
      </c>
      <c r="CG16" s="368">
        <v>0</v>
      </c>
      <c r="CH16" s="10" t="str">
        <f t="shared" si="9"/>
        <v/>
      </c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</row>
    <row r="17" spans="1:120" x14ac:dyDescent="0.2">
      <c r="A17" s="425"/>
      <c r="B17" s="56" t="s">
        <v>30</v>
      </c>
      <c r="C17" s="266"/>
      <c r="D17" s="267"/>
      <c r="E17" s="7" t="str">
        <f t="shared" si="10"/>
        <v>-</v>
      </c>
      <c r="F17" s="7" t="str">
        <f t="shared" si="11"/>
        <v>-</v>
      </c>
      <c r="G17" s="368">
        <v>0</v>
      </c>
      <c r="H17" s="368">
        <v>0</v>
      </c>
      <c r="I17" s="9" t="str">
        <f t="shared" si="12"/>
        <v/>
      </c>
      <c r="J17" s="288"/>
      <c r="K17" s="267"/>
      <c r="L17" s="7" t="str">
        <f t="shared" si="13"/>
        <v>-</v>
      </c>
      <c r="M17" s="7" t="str">
        <f t="shared" si="14"/>
        <v>-</v>
      </c>
      <c r="N17" s="368">
        <v>0</v>
      </c>
      <c r="O17" s="368">
        <v>0</v>
      </c>
      <c r="P17" s="10" t="str">
        <f t="shared" si="0"/>
        <v/>
      </c>
      <c r="Q17" s="288"/>
      <c r="R17" s="267"/>
      <c r="S17" s="7" t="str">
        <f t="shared" si="15"/>
        <v>-</v>
      </c>
      <c r="T17" s="7" t="str">
        <f t="shared" si="16"/>
        <v>-</v>
      </c>
      <c r="U17" s="368">
        <v>0</v>
      </c>
      <c r="V17" s="368">
        <v>0</v>
      </c>
      <c r="W17" s="10" t="str">
        <f t="shared" si="1"/>
        <v/>
      </c>
      <c r="X17" s="288"/>
      <c r="Y17" s="267"/>
      <c r="Z17" s="7" t="str">
        <f t="shared" si="17"/>
        <v>-</v>
      </c>
      <c r="AA17" s="7" t="str">
        <f t="shared" si="18"/>
        <v>-</v>
      </c>
      <c r="AB17" s="368">
        <v>0</v>
      </c>
      <c r="AC17" s="368">
        <v>0</v>
      </c>
      <c r="AD17" s="14" t="str">
        <f t="shared" si="19"/>
        <v/>
      </c>
      <c r="AE17" s="288"/>
      <c r="AF17" s="267"/>
      <c r="AG17" s="7" t="str">
        <f t="shared" si="20"/>
        <v>-</v>
      </c>
      <c r="AH17" s="7" t="str">
        <f t="shared" si="21"/>
        <v>-</v>
      </c>
      <c r="AI17" s="368">
        <v>0</v>
      </c>
      <c r="AJ17" s="368">
        <v>0</v>
      </c>
      <c r="AK17" s="10" t="str">
        <f t="shared" si="2"/>
        <v/>
      </c>
      <c r="AL17" s="288"/>
      <c r="AM17" s="267"/>
      <c r="AN17" s="7" t="str">
        <f t="shared" si="22"/>
        <v>-</v>
      </c>
      <c r="AO17" s="7" t="str">
        <f>IF(ISERROR($AL$86/$AM$86*1000)=TRUE,"-",($AL$86/$AM$86*1000))</f>
        <v>-</v>
      </c>
      <c r="AP17" s="368">
        <v>0</v>
      </c>
      <c r="AQ17" s="368">
        <v>0</v>
      </c>
      <c r="AR17" s="10" t="str">
        <f t="shared" si="3"/>
        <v/>
      </c>
      <c r="AS17" s="288"/>
      <c r="AT17" s="267"/>
      <c r="AU17" s="7" t="str">
        <f t="shared" si="24"/>
        <v>-</v>
      </c>
      <c r="AV17" s="7" t="str">
        <f t="shared" si="25"/>
        <v>-</v>
      </c>
      <c r="AW17" s="368">
        <v>0</v>
      </c>
      <c r="AX17" s="368">
        <v>0</v>
      </c>
      <c r="AY17" s="10" t="str">
        <f t="shared" si="4"/>
        <v/>
      </c>
      <c r="AZ17" s="288"/>
      <c r="BA17" s="267"/>
      <c r="BB17" s="7" t="str">
        <f t="shared" si="26"/>
        <v>-</v>
      </c>
      <c r="BC17" s="7" t="str">
        <f t="shared" si="27"/>
        <v>-</v>
      </c>
      <c r="BD17" s="368">
        <v>0</v>
      </c>
      <c r="BE17" s="368">
        <v>0</v>
      </c>
      <c r="BF17" s="10" t="str">
        <f t="shared" si="5"/>
        <v/>
      </c>
      <c r="BG17" s="288"/>
      <c r="BH17" s="267"/>
      <c r="BI17" s="7" t="str">
        <f t="shared" si="28"/>
        <v>-</v>
      </c>
      <c r="BJ17" s="7" t="str">
        <f t="shared" si="29"/>
        <v>-</v>
      </c>
      <c r="BK17" s="368">
        <v>0</v>
      </c>
      <c r="BL17" s="368">
        <v>0</v>
      </c>
      <c r="BM17" s="10" t="str">
        <f t="shared" si="6"/>
        <v/>
      </c>
      <c r="BN17" s="288"/>
      <c r="BO17" s="267"/>
      <c r="BP17" s="7" t="str">
        <f t="shared" si="30"/>
        <v>-</v>
      </c>
      <c r="BQ17" s="7" t="str">
        <f t="shared" si="31"/>
        <v>-</v>
      </c>
      <c r="BR17" s="368">
        <v>0</v>
      </c>
      <c r="BS17" s="368">
        <v>0</v>
      </c>
      <c r="BT17" s="10" t="str">
        <f t="shared" si="7"/>
        <v/>
      </c>
      <c r="BU17" s="288"/>
      <c r="BV17" s="267"/>
      <c r="BW17" s="7" t="str">
        <f t="shared" si="32"/>
        <v>-</v>
      </c>
      <c r="BX17" s="7" t="str">
        <f t="shared" si="33"/>
        <v>-</v>
      </c>
      <c r="BY17" s="368">
        <v>0</v>
      </c>
      <c r="BZ17" s="368">
        <v>0</v>
      </c>
      <c r="CA17" s="10" t="str">
        <f t="shared" si="8"/>
        <v/>
      </c>
      <c r="CB17" s="288"/>
      <c r="CC17" s="267"/>
      <c r="CD17" s="7" t="str">
        <f t="shared" si="34"/>
        <v>-</v>
      </c>
      <c r="CE17" s="7" t="str">
        <f t="shared" si="35"/>
        <v>-</v>
      </c>
      <c r="CF17" s="368">
        <v>0</v>
      </c>
      <c r="CG17" s="368">
        <v>0</v>
      </c>
      <c r="CH17" s="10" t="str">
        <f t="shared" si="9"/>
        <v/>
      </c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</row>
    <row r="18" spans="1:120" x14ac:dyDescent="0.2">
      <c r="A18" s="425"/>
      <c r="B18" s="56" t="s">
        <v>31</v>
      </c>
      <c r="C18" s="266"/>
      <c r="D18" s="267"/>
      <c r="E18" s="7" t="str">
        <f t="shared" si="10"/>
        <v>-</v>
      </c>
      <c r="F18" s="7" t="str">
        <f t="shared" si="11"/>
        <v>-</v>
      </c>
      <c r="G18" s="368">
        <v>0</v>
      </c>
      <c r="H18" s="368">
        <v>0</v>
      </c>
      <c r="I18" s="9" t="str">
        <f t="shared" si="12"/>
        <v/>
      </c>
      <c r="J18" s="288"/>
      <c r="K18" s="267"/>
      <c r="L18" s="7" t="str">
        <f t="shared" si="13"/>
        <v>-</v>
      </c>
      <c r="M18" s="7" t="str">
        <f t="shared" si="14"/>
        <v>-</v>
      </c>
      <c r="N18" s="368">
        <v>0</v>
      </c>
      <c r="O18" s="368">
        <v>0</v>
      </c>
      <c r="P18" s="10" t="str">
        <f t="shared" si="0"/>
        <v/>
      </c>
      <c r="Q18" s="288"/>
      <c r="R18" s="267"/>
      <c r="S18" s="7" t="str">
        <f t="shared" si="15"/>
        <v>-</v>
      </c>
      <c r="T18" s="7" t="str">
        <f t="shared" si="16"/>
        <v>-</v>
      </c>
      <c r="U18" s="368">
        <v>0</v>
      </c>
      <c r="V18" s="368">
        <v>0</v>
      </c>
      <c r="W18" s="10" t="str">
        <f t="shared" si="1"/>
        <v/>
      </c>
      <c r="X18" s="288"/>
      <c r="Y18" s="267"/>
      <c r="Z18" s="7" t="str">
        <f t="shared" si="17"/>
        <v>-</v>
      </c>
      <c r="AA18" s="7" t="str">
        <f t="shared" si="18"/>
        <v>-</v>
      </c>
      <c r="AB18" s="368">
        <v>0</v>
      </c>
      <c r="AC18" s="368">
        <v>0</v>
      </c>
      <c r="AD18" s="14" t="str">
        <f t="shared" si="19"/>
        <v/>
      </c>
      <c r="AE18" s="288"/>
      <c r="AF18" s="267"/>
      <c r="AG18" s="7" t="str">
        <f t="shared" si="20"/>
        <v>-</v>
      </c>
      <c r="AH18" s="7" t="str">
        <f t="shared" si="21"/>
        <v>-</v>
      </c>
      <c r="AI18" s="368">
        <v>0</v>
      </c>
      <c r="AJ18" s="368">
        <v>0</v>
      </c>
      <c r="AK18" s="10" t="str">
        <f t="shared" si="2"/>
        <v/>
      </c>
      <c r="AL18" s="288"/>
      <c r="AM18" s="267"/>
      <c r="AN18" s="7" t="str">
        <f t="shared" si="22"/>
        <v>-</v>
      </c>
      <c r="AO18" s="7" t="str">
        <f t="shared" si="23"/>
        <v>-</v>
      </c>
      <c r="AP18" s="368">
        <v>0</v>
      </c>
      <c r="AQ18" s="368">
        <v>0</v>
      </c>
      <c r="AR18" s="10" t="str">
        <f t="shared" si="3"/>
        <v/>
      </c>
      <c r="AS18" s="288"/>
      <c r="AT18" s="267"/>
      <c r="AU18" s="7" t="str">
        <f t="shared" si="24"/>
        <v>-</v>
      </c>
      <c r="AV18" s="7" t="str">
        <f t="shared" si="25"/>
        <v>-</v>
      </c>
      <c r="AW18" s="368">
        <v>0</v>
      </c>
      <c r="AX18" s="368">
        <v>0</v>
      </c>
      <c r="AY18" s="10" t="str">
        <f t="shared" si="4"/>
        <v/>
      </c>
      <c r="AZ18" s="288"/>
      <c r="BA18" s="267"/>
      <c r="BB18" s="7" t="str">
        <f t="shared" si="26"/>
        <v>-</v>
      </c>
      <c r="BC18" s="7" t="str">
        <f t="shared" si="27"/>
        <v>-</v>
      </c>
      <c r="BD18" s="368">
        <v>0</v>
      </c>
      <c r="BE18" s="368">
        <v>0</v>
      </c>
      <c r="BF18" s="10" t="str">
        <f t="shared" si="5"/>
        <v/>
      </c>
      <c r="BG18" s="288"/>
      <c r="BH18" s="267"/>
      <c r="BI18" s="7" t="str">
        <f t="shared" si="28"/>
        <v>-</v>
      </c>
      <c r="BJ18" s="7" t="str">
        <f t="shared" si="29"/>
        <v>-</v>
      </c>
      <c r="BK18" s="368">
        <v>0</v>
      </c>
      <c r="BL18" s="368">
        <v>0</v>
      </c>
      <c r="BM18" s="10" t="str">
        <f t="shared" si="6"/>
        <v/>
      </c>
      <c r="BN18" s="288"/>
      <c r="BO18" s="267"/>
      <c r="BP18" s="7" t="str">
        <f t="shared" si="30"/>
        <v>-</v>
      </c>
      <c r="BQ18" s="7" t="str">
        <f t="shared" si="31"/>
        <v>-</v>
      </c>
      <c r="BR18" s="368">
        <v>0</v>
      </c>
      <c r="BS18" s="368">
        <v>0</v>
      </c>
      <c r="BT18" s="10" t="str">
        <f t="shared" si="7"/>
        <v/>
      </c>
      <c r="BU18" s="288"/>
      <c r="BV18" s="267"/>
      <c r="BW18" s="7" t="str">
        <f t="shared" si="32"/>
        <v>-</v>
      </c>
      <c r="BX18" s="7" t="str">
        <f t="shared" si="33"/>
        <v>-</v>
      </c>
      <c r="BY18" s="368">
        <v>0</v>
      </c>
      <c r="BZ18" s="368">
        <v>0</v>
      </c>
      <c r="CA18" s="10" t="str">
        <f t="shared" si="8"/>
        <v/>
      </c>
      <c r="CB18" s="288"/>
      <c r="CC18" s="267"/>
      <c r="CD18" s="7" t="str">
        <f t="shared" si="34"/>
        <v>-</v>
      </c>
      <c r="CE18" s="7" t="str">
        <f t="shared" si="35"/>
        <v>-</v>
      </c>
      <c r="CF18" s="368">
        <v>0</v>
      </c>
      <c r="CG18" s="368">
        <v>0</v>
      </c>
      <c r="CH18" s="10" t="str">
        <f t="shared" si="9"/>
        <v/>
      </c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</row>
    <row r="19" spans="1:120" ht="13.5" thickBot="1" x14ac:dyDescent="0.25">
      <c r="A19" s="425"/>
      <c r="B19" s="63" t="s">
        <v>32</v>
      </c>
      <c r="C19" s="268"/>
      <c r="D19" s="269"/>
      <c r="E19" s="43" t="str">
        <f t="shared" si="10"/>
        <v>-</v>
      </c>
      <c r="F19" s="43" t="str">
        <f t="shared" si="11"/>
        <v>-</v>
      </c>
      <c r="G19" s="368">
        <v>0</v>
      </c>
      <c r="H19" s="368">
        <v>0</v>
      </c>
      <c r="I19" s="125" t="str">
        <f t="shared" si="12"/>
        <v/>
      </c>
      <c r="J19" s="289"/>
      <c r="K19" s="269"/>
      <c r="L19" s="43" t="str">
        <f t="shared" si="13"/>
        <v>-</v>
      </c>
      <c r="M19" s="43" t="str">
        <f t="shared" si="14"/>
        <v>-</v>
      </c>
      <c r="N19" s="368">
        <v>0</v>
      </c>
      <c r="O19" s="368">
        <v>0</v>
      </c>
      <c r="P19" s="102" t="str">
        <f t="shared" si="0"/>
        <v/>
      </c>
      <c r="Q19" s="289"/>
      <c r="R19" s="269"/>
      <c r="S19" s="43" t="str">
        <f t="shared" si="15"/>
        <v>-</v>
      </c>
      <c r="T19" s="43" t="str">
        <f t="shared" si="16"/>
        <v>-</v>
      </c>
      <c r="U19" s="368">
        <v>0</v>
      </c>
      <c r="V19" s="368">
        <v>0</v>
      </c>
      <c r="W19" s="102" t="str">
        <f t="shared" si="1"/>
        <v/>
      </c>
      <c r="X19" s="289"/>
      <c r="Y19" s="269"/>
      <c r="Z19" s="43" t="str">
        <f t="shared" si="17"/>
        <v>-</v>
      </c>
      <c r="AA19" s="43" t="str">
        <f t="shared" si="18"/>
        <v>-</v>
      </c>
      <c r="AB19" s="368">
        <v>0</v>
      </c>
      <c r="AC19" s="368">
        <v>0</v>
      </c>
      <c r="AD19" s="14" t="str">
        <f t="shared" si="19"/>
        <v/>
      </c>
      <c r="AE19" s="289"/>
      <c r="AF19" s="269"/>
      <c r="AG19" s="43" t="str">
        <f t="shared" si="20"/>
        <v>-</v>
      </c>
      <c r="AH19" s="43" t="str">
        <f t="shared" si="21"/>
        <v>-</v>
      </c>
      <c r="AI19" s="368">
        <v>0</v>
      </c>
      <c r="AJ19" s="368">
        <v>0</v>
      </c>
      <c r="AK19" s="102" t="str">
        <f t="shared" si="2"/>
        <v/>
      </c>
      <c r="AL19" s="289"/>
      <c r="AM19" s="269"/>
      <c r="AN19" s="43" t="str">
        <f t="shared" si="22"/>
        <v>-</v>
      </c>
      <c r="AO19" s="43" t="str">
        <f t="shared" si="23"/>
        <v>-</v>
      </c>
      <c r="AP19" s="368">
        <v>0</v>
      </c>
      <c r="AQ19" s="368">
        <v>0</v>
      </c>
      <c r="AR19" s="102" t="str">
        <f t="shared" si="3"/>
        <v/>
      </c>
      <c r="AS19" s="289"/>
      <c r="AT19" s="269"/>
      <c r="AU19" s="43" t="str">
        <f t="shared" si="24"/>
        <v>-</v>
      </c>
      <c r="AV19" s="43" t="str">
        <f t="shared" si="25"/>
        <v>-</v>
      </c>
      <c r="AW19" s="368">
        <v>0</v>
      </c>
      <c r="AX19" s="368">
        <v>0</v>
      </c>
      <c r="AY19" s="102" t="str">
        <f t="shared" si="4"/>
        <v/>
      </c>
      <c r="AZ19" s="289"/>
      <c r="BA19" s="267"/>
      <c r="BB19" s="43" t="str">
        <f t="shared" si="26"/>
        <v>-</v>
      </c>
      <c r="BC19" s="43" t="str">
        <f t="shared" si="27"/>
        <v>-</v>
      </c>
      <c r="BD19" s="368">
        <v>0</v>
      </c>
      <c r="BE19" s="368">
        <v>0</v>
      </c>
      <c r="BF19" s="102" t="str">
        <f t="shared" si="5"/>
        <v/>
      </c>
      <c r="BG19" s="289"/>
      <c r="BH19" s="269"/>
      <c r="BI19" s="43" t="str">
        <f t="shared" si="28"/>
        <v>-</v>
      </c>
      <c r="BJ19" s="43" t="str">
        <f t="shared" si="29"/>
        <v>-</v>
      </c>
      <c r="BK19" s="368">
        <v>0</v>
      </c>
      <c r="BL19" s="368">
        <v>0</v>
      </c>
      <c r="BM19" s="102" t="str">
        <f t="shared" si="6"/>
        <v/>
      </c>
      <c r="BN19" s="289"/>
      <c r="BO19" s="269"/>
      <c r="BP19" s="43" t="str">
        <f t="shared" si="30"/>
        <v>-</v>
      </c>
      <c r="BQ19" s="43" t="str">
        <f t="shared" si="31"/>
        <v>-</v>
      </c>
      <c r="BR19" s="368">
        <v>0</v>
      </c>
      <c r="BS19" s="368">
        <v>0</v>
      </c>
      <c r="BT19" s="102" t="str">
        <f t="shared" si="7"/>
        <v/>
      </c>
      <c r="BU19" s="289"/>
      <c r="BV19" s="269"/>
      <c r="BW19" s="43" t="str">
        <f t="shared" si="32"/>
        <v>-</v>
      </c>
      <c r="BX19" s="43" t="str">
        <f t="shared" si="33"/>
        <v>-</v>
      </c>
      <c r="BY19" s="368">
        <v>0</v>
      </c>
      <c r="BZ19" s="368">
        <v>0</v>
      </c>
      <c r="CA19" s="102" t="str">
        <f t="shared" si="8"/>
        <v/>
      </c>
      <c r="CB19" s="289"/>
      <c r="CC19" s="269"/>
      <c r="CD19" s="43" t="str">
        <f t="shared" si="34"/>
        <v>-</v>
      </c>
      <c r="CE19" s="43" t="str">
        <f t="shared" si="35"/>
        <v>-</v>
      </c>
      <c r="CF19" s="368">
        <v>0</v>
      </c>
      <c r="CG19" s="368">
        <v>0</v>
      </c>
      <c r="CH19" s="102" t="str">
        <f t="shared" si="9"/>
        <v/>
      </c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</row>
    <row r="20" spans="1:120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86" t="str">
        <f t="shared" si="10"/>
        <v>-</v>
      </c>
      <c r="F20" s="86" t="str">
        <f t="shared" si="11"/>
        <v>-</v>
      </c>
      <c r="G20" s="368">
        <v>0</v>
      </c>
      <c r="H20" s="368">
        <v>0</v>
      </c>
      <c r="I20" s="141" t="str">
        <f t="shared" si="12"/>
        <v/>
      </c>
      <c r="J20" s="344">
        <f>SUM(J8:J19)</f>
        <v>0</v>
      </c>
      <c r="K20" s="271">
        <f>SUM(K8:K19)</f>
        <v>0</v>
      </c>
      <c r="L20" s="86" t="str">
        <f t="shared" si="13"/>
        <v>-</v>
      </c>
      <c r="M20" s="86" t="str">
        <f t="shared" si="14"/>
        <v>-</v>
      </c>
      <c r="N20" s="368">
        <v>0</v>
      </c>
      <c r="O20" s="368">
        <v>0</v>
      </c>
      <c r="P20" s="143" t="str">
        <f t="shared" si="0"/>
        <v/>
      </c>
      <c r="Q20" s="344">
        <f>SUM(Q8:Q19)</f>
        <v>0</v>
      </c>
      <c r="R20" s="271">
        <f>SUM(R8:R19)</f>
        <v>0</v>
      </c>
      <c r="S20" s="86" t="str">
        <f t="shared" si="15"/>
        <v>-</v>
      </c>
      <c r="T20" s="86" t="str">
        <f>IF(ISERROR($Q$86/$R$86*1000)=TRUE,"-",($Q$86/$R$86*1000))</f>
        <v>-</v>
      </c>
      <c r="U20" s="368">
        <v>0</v>
      </c>
      <c r="V20" s="368">
        <v>0</v>
      </c>
      <c r="W20" s="143" t="str">
        <f t="shared" si="1"/>
        <v/>
      </c>
      <c r="X20" s="344">
        <f>SUM(X8:X19)</f>
        <v>0</v>
      </c>
      <c r="Y20" s="271">
        <f>SUM(Y8:Y19)</f>
        <v>0</v>
      </c>
      <c r="Z20" s="86" t="str">
        <f t="shared" si="17"/>
        <v>-</v>
      </c>
      <c r="AA20" s="86" t="str">
        <f t="shared" si="18"/>
        <v>-</v>
      </c>
      <c r="AB20" s="368">
        <v>0</v>
      </c>
      <c r="AC20" s="368">
        <v>0</v>
      </c>
      <c r="AD20" s="143" t="str">
        <f t="shared" ref="AD20:AD71" si="36">IF(X20=0,"",(((AA20*0.001)+2.58*(SQRT(AA20*0.001/X20))))*1000)</f>
        <v/>
      </c>
      <c r="AE20" s="344">
        <f>SUM(AE8:AE19)</f>
        <v>0</v>
      </c>
      <c r="AF20" s="271">
        <f>SUM(AF8:AF19)</f>
        <v>0</v>
      </c>
      <c r="AG20" s="86" t="str">
        <f t="shared" si="20"/>
        <v>-</v>
      </c>
      <c r="AH20" s="86" t="str">
        <f t="shared" si="21"/>
        <v>-</v>
      </c>
      <c r="AI20" s="368">
        <v>0</v>
      </c>
      <c r="AJ20" s="368">
        <v>0</v>
      </c>
      <c r="AK20" s="143" t="str">
        <f t="shared" si="2"/>
        <v/>
      </c>
      <c r="AL20" s="344">
        <f>SUM(AL8:AL19)</f>
        <v>0</v>
      </c>
      <c r="AM20" s="271">
        <f>SUM(AM8:AM19)</f>
        <v>0</v>
      </c>
      <c r="AN20" s="86" t="str">
        <f t="shared" si="22"/>
        <v>-</v>
      </c>
      <c r="AO20" s="86" t="str">
        <f t="shared" si="23"/>
        <v>-</v>
      </c>
      <c r="AP20" s="368">
        <v>0</v>
      </c>
      <c r="AQ20" s="368">
        <v>0</v>
      </c>
      <c r="AR20" s="143" t="str">
        <f t="shared" si="3"/>
        <v/>
      </c>
      <c r="AS20" s="344">
        <f>SUM(AS8:AS19)</f>
        <v>0</v>
      </c>
      <c r="AT20" s="271">
        <f>SUM(AT8:AT19)</f>
        <v>0</v>
      </c>
      <c r="AU20" s="86" t="str">
        <f t="shared" si="24"/>
        <v>-</v>
      </c>
      <c r="AV20" s="86" t="str">
        <f t="shared" si="25"/>
        <v>-</v>
      </c>
      <c r="AW20" s="368">
        <v>0</v>
      </c>
      <c r="AX20" s="368">
        <v>0</v>
      </c>
      <c r="AY20" s="143" t="str">
        <f t="shared" si="4"/>
        <v/>
      </c>
      <c r="AZ20" s="344">
        <f>SUM(AZ8:AZ19)</f>
        <v>0</v>
      </c>
      <c r="BA20" s="271">
        <f>SUM(BA8:BA19)</f>
        <v>0</v>
      </c>
      <c r="BB20" s="86" t="str">
        <f t="shared" si="26"/>
        <v>-</v>
      </c>
      <c r="BC20" s="86" t="str">
        <f t="shared" si="27"/>
        <v>-</v>
      </c>
      <c r="BD20" s="368">
        <v>0</v>
      </c>
      <c r="BE20" s="368">
        <v>0</v>
      </c>
      <c r="BF20" s="143" t="str">
        <f t="shared" si="5"/>
        <v/>
      </c>
      <c r="BG20" s="344">
        <f>SUM(BG8:BG19)</f>
        <v>0</v>
      </c>
      <c r="BH20" s="271">
        <f>SUM(BH8:BH19)</f>
        <v>0</v>
      </c>
      <c r="BI20" s="86" t="str">
        <f t="shared" si="28"/>
        <v>-</v>
      </c>
      <c r="BJ20" s="86" t="str">
        <f t="shared" si="29"/>
        <v>-</v>
      </c>
      <c r="BK20" s="368">
        <v>0</v>
      </c>
      <c r="BL20" s="368">
        <v>0</v>
      </c>
      <c r="BM20" s="143" t="str">
        <f t="shared" si="6"/>
        <v/>
      </c>
      <c r="BN20" s="344">
        <f>SUM(BN8:BN19)</f>
        <v>0</v>
      </c>
      <c r="BO20" s="271">
        <f>SUM(BO8:BO19)</f>
        <v>0</v>
      </c>
      <c r="BP20" s="86" t="str">
        <f t="shared" si="30"/>
        <v>-</v>
      </c>
      <c r="BQ20" s="86" t="str">
        <f t="shared" si="31"/>
        <v>-</v>
      </c>
      <c r="BR20" s="368">
        <v>0</v>
      </c>
      <c r="BS20" s="368">
        <v>0</v>
      </c>
      <c r="BT20" s="143" t="str">
        <f t="shared" si="7"/>
        <v/>
      </c>
      <c r="BU20" s="344">
        <f>SUM(BU8:BU19)</f>
        <v>0</v>
      </c>
      <c r="BV20" s="271">
        <f>SUM(BV8:BV19)</f>
        <v>0</v>
      </c>
      <c r="BW20" s="86" t="str">
        <f t="shared" si="32"/>
        <v>-</v>
      </c>
      <c r="BX20" s="86" t="str">
        <f t="shared" si="33"/>
        <v>-</v>
      </c>
      <c r="BY20" s="368">
        <v>0</v>
      </c>
      <c r="BZ20" s="368">
        <v>0</v>
      </c>
      <c r="CA20" s="143" t="str">
        <f t="shared" si="8"/>
        <v/>
      </c>
      <c r="CB20" s="366">
        <f>SUM(CB8:CB19)</f>
        <v>0</v>
      </c>
      <c r="CC20" s="367">
        <f>SUM(CC8:CC19)</f>
        <v>0</v>
      </c>
      <c r="CD20" s="86" t="str">
        <f t="shared" si="34"/>
        <v>-</v>
      </c>
      <c r="CE20" s="86" t="str">
        <f t="shared" si="35"/>
        <v>-</v>
      </c>
      <c r="CF20" s="368">
        <v>0</v>
      </c>
      <c r="CG20" s="368">
        <v>0</v>
      </c>
      <c r="CH20" s="143" t="str">
        <f t="shared" si="9"/>
        <v/>
      </c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</row>
    <row r="21" spans="1:120" ht="12.75" customHeight="1" thickTop="1" x14ac:dyDescent="0.2">
      <c r="A21" s="424">
        <v>2006</v>
      </c>
      <c r="B21" s="55" t="s">
        <v>21</v>
      </c>
      <c r="C21" s="272"/>
      <c r="D21" s="273"/>
      <c r="E21" s="13" t="str">
        <f t="shared" si="10"/>
        <v>-</v>
      </c>
      <c r="F21" s="13" t="str">
        <f t="shared" si="11"/>
        <v>-</v>
      </c>
      <c r="G21" s="368">
        <v>0</v>
      </c>
      <c r="H21" s="368">
        <v>0</v>
      </c>
      <c r="I21" s="30" t="str">
        <f t="shared" si="12"/>
        <v/>
      </c>
      <c r="J21" s="291"/>
      <c r="K21" s="273"/>
      <c r="L21" s="13" t="str">
        <f t="shared" si="13"/>
        <v>-</v>
      </c>
      <c r="M21" s="13" t="str">
        <f t="shared" si="14"/>
        <v>-</v>
      </c>
      <c r="N21" s="368">
        <v>0</v>
      </c>
      <c r="O21" s="368">
        <v>0</v>
      </c>
      <c r="P21" s="14" t="str">
        <f t="shared" si="0"/>
        <v/>
      </c>
      <c r="Q21" s="291"/>
      <c r="R21" s="273"/>
      <c r="S21" s="13" t="str">
        <f t="shared" si="15"/>
        <v>-</v>
      </c>
      <c r="T21" s="13" t="str">
        <f t="shared" si="16"/>
        <v>-</v>
      </c>
      <c r="U21" s="368">
        <v>0</v>
      </c>
      <c r="V21" s="368">
        <v>0</v>
      </c>
      <c r="W21" s="14" t="str">
        <f t="shared" si="1"/>
        <v/>
      </c>
      <c r="X21" s="291"/>
      <c r="Y21" s="273"/>
      <c r="Z21" s="13" t="str">
        <f t="shared" si="17"/>
        <v>-</v>
      </c>
      <c r="AA21" s="13" t="str">
        <f t="shared" si="18"/>
        <v>-</v>
      </c>
      <c r="AB21" s="368">
        <v>0</v>
      </c>
      <c r="AC21" s="368">
        <v>0</v>
      </c>
      <c r="AD21" s="14" t="str">
        <f t="shared" si="36"/>
        <v/>
      </c>
      <c r="AE21" s="291"/>
      <c r="AF21" s="273"/>
      <c r="AG21" s="13" t="str">
        <f t="shared" si="20"/>
        <v>-</v>
      </c>
      <c r="AH21" s="13" t="str">
        <f t="shared" si="21"/>
        <v>-</v>
      </c>
      <c r="AI21" s="368">
        <v>0</v>
      </c>
      <c r="AJ21" s="368">
        <v>0</v>
      </c>
      <c r="AK21" s="14" t="str">
        <f t="shared" si="2"/>
        <v/>
      </c>
      <c r="AL21" s="291"/>
      <c r="AM21" s="273"/>
      <c r="AN21" s="13" t="str">
        <f t="shared" si="22"/>
        <v>-</v>
      </c>
      <c r="AO21" s="13" t="str">
        <f t="shared" si="23"/>
        <v>-</v>
      </c>
      <c r="AP21" s="368">
        <v>0</v>
      </c>
      <c r="AQ21" s="368">
        <v>0</v>
      </c>
      <c r="AR21" s="14" t="str">
        <f t="shared" si="3"/>
        <v/>
      </c>
      <c r="AS21" s="291"/>
      <c r="AT21" s="273"/>
      <c r="AU21" s="13" t="str">
        <f t="shared" si="24"/>
        <v>-</v>
      </c>
      <c r="AV21" s="13" t="str">
        <f t="shared" si="25"/>
        <v>-</v>
      </c>
      <c r="AW21" s="368">
        <v>0</v>
      </c>
      <c r="AX21" s="368">
        <v>0</v>
      </c>
      <c r="AY21" s="14" t="str">
        <f t="shared" si="4"/>
        <v/>
      </c>
      <c r="AZ21" s="291"/>
      <c r="BA21" s="273"/>
      <c r="BB21" s="13" t="str">
        <f t="shared" si="26"/>
        <v>-</v>
      </c>
      <c r="BC21" s="13" t="str">
        <f t="shared" si="27"/>
        <v>-</v>
      </c>
      <c r="BD21" s="368">
        <v>0</v>
      </c>
      <c r="BE21" s="368">
        <v>0</v>
      </c>
      <c r="BF21" s="14" t="str">
        <f t="shared" si="5"/>
        <v/>
      </c>
      <c r="BG21" s="291"/>
      <c r="BH21" s="273"/>
      <c r="BI21" s="13" t="str">
        <f t="shared" si="28"/>
        <v>-</v>
      </c>
      <c r="BJ21" s="13" t="str">
        <f t="shared" si="29"/>
        <v>-</v>
      </c>
      <c r="BK21" s="368">
        <v>0</v>
      </c>
      <c r="BL21" s="368">
        <v>0</v>
      </c>
      <c r="BM21" s="14" t="str">
        <f t="shared" si="6"/>
        <v/>
      </c>
      <c r="BN21" s="291"/>
      <c r="BO21" s="273"/>
      <c r="BP21" s="13" t="str">
        <f t="shared" si="30"/>
        <v>-</v>
      </c>
      <c r="BQ21" s="13" t="str">
        <f t="shared" si="31"/>
        <v>-</v>
      </c>
      <c r="BR21" s="368">
        <v>0</v>
      </c>
      <c r="BS21" s="368">
        <v>0</v>
      </c>
      <c r="BT21" s="14" t="str">
        <f t="shared" si="7"/>
        <v/>
      </c>
      <c r="BU21" s="291"/>
      <c r="BV21" s="273"/>
      <c r="BW21" s="13" t="str">
        <f t="shared" si="32"/>
        <v>-</v>
      </c>
      <c r="BX21" s="13" t="str">
        <f t="shared" si="33"/>
        <v>-</v>
      </c>
      <c r="BY21" s="368">
        <v>0</v>
      </c>
      <c r="BZ21" s="368">
        <v>0</v>
      </c>
      <c r="CA21" s="14" t="str">
        <f t="shared" si="8"/>
        <v/>
      </c>
      <c r="CB21" s="291"/>
      <c r="CC21" s="273"/>
      <c r="CD21" s="13" t="str">
        <f t="shared" si="34"/>
        <v>-</v>
      </c>
      <c r="CE21" s="13" t="str">
        <f t="shared" si="35"/>
        <v>-</v>
      </c>
      <c r="CF21" s="368">
        <v>0</v>
      </c>
      <c r="CG21" s="368">
        <v>0</v>
      </c>
      <c r="CH21" s="14" t="str">
        <f t="shared" si="9"/>
        <v/>
      </c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</row>
    <row r="22" spans="1:120" x14ac:dyDescent="0.2">
      <c r="A22" s="425"/>
      <c r="B22" s="56" t="s">
        <v>22</v>
      </c>
      <c r="C22" s="266"/>
      <c r="D22" s="267"/>
      <c r="E22" s="7" t="str">
        <f t="shared" si="10"/>
        <v>-</v>
      </c>
      <c r="F22" s="7" t="str">
        <f t="shared" si="11"/>
        <v>-</v>
      </c>
      <c r="G22" s="368">
        <v>0</v>
      </c>
      <c r="H22" s="368">
        <v>0</v>
      </c>
      <c r="I22" s="9" t="str">
        <f t="shared" si="12"/>
        <v/>
      </c>
      <c r="J22" s="288"/>
      <c r="K22" s="267"/>
      <c r="L22" s="7" t="str">
        <f t="shared" si="13"/>
        <v>-</v>
      </c>
      <c r="M22" s="7" t="str">
        <f t="shared" si="14"/>
        <v>-</v>
      </c>
      <c r="N22" s="368">
        <v>0</v>
      </c>
      <c r="O22" s="368">
        <v>0</v>
      </c>
      <c r="P22" s="10" t="str">
        <f t="shared" si="0"/>
        <v/>
      </c>
      <c r="Q22" s="288"/>
      <c r="R22" s="267"/>
      <c r="S22" s="7" t="str">
        <f t="shared" si="15"/>
        <v>-</v>
      </c>
      <c r="T22" s="7" t="str">
        <f t="shared" si="16"/>
        <v>-</v>
      </c>
      <c r="U22" s="368">
        <v>0</v>
      </c>
      <c r="V22" s="368">
        <v>0</v>
      </c>
      <c r="W22" s="10" t="str">
        <f t="shared" si="1"/>
        <v/>
      </c>
      <c r="X22" s="288"/>
      <c r="Y22" s="267"/>
      <c r="Z22" s="7" t="str">
        <f t="shared" si="17"/>
        <v>-</v>
      </c>
      <c r="AA22" s="7" t="str">
        <f t="shared" si="18"/>
        <v>-</v>
      </c>
      <c r="AB22" s="368">
        <v>0</v>
      </c>
      <c r="AC22" s="368">
        <v>0</v>
      </c>
      <c r="AD22" s="10" t="str">
        <f t="shared" si="36"/>
        <v/>
      </c>
      <c r="AE22" s="288"/>
      <c r="AF22" s="267"/>
      <c r="AG22" s="7" t="str">
        <f t="shared" si="20"/>
        <v>-</v>
      </c>
      <c r="AH22" s="7" t="str">
        <f t="shared" si="21"/>
        <v>-</v>
      </c>
      <c r="AI22" s="368">
        <v>0</v>
      </c>
      <c r="AJ22" s="368">
        <v>0</v>
      </c>
      <c r="AK22" s="10" t="str">
        <f t="shared" si="2"/>
        <v/>
      </c>
      <c r="AL22" s="288"/>
      <c r="AM22" s="267"/>
      <c r="AN22" s="7" t="str">
        <f t="shared" si="22"/>
        <v>-</v>
      </c>
      <c r="AO22" s="7" t="str">
        <f t="shared" si="23"/>
        <v>-</v>
      </c>
      <c r="AP22" s="368">
        <v>0</v>
      </c>
      <c r="AQ22" s="368">
        <v>0</v>
      </c>
      <c r="AR22" s="10" t="str">
        <f t="shared" si="3"/>
        <v/>
      </c>
      <c r="AS22" s="288"/>
      <c r="AT22" s="267"/>
      <c r="AU22" s="7" t="str">
        <f t="shared" si="24"/>
        <v>-</v>
      </c>
      <c r="AV22" s="7" t="str">
        <f t="shared" si="25"/>
        <v>-</v>
      </c>
      <c r="AW22" s="368">
        <v>0</v>
      </c>
      <c r="AX22" s="368">
        <v>0</v>
      </c>
      <c r="AY22" s="10" t="str">
        <f t="shared" si="4"/>
        <v/>
      </c>
      <c r="AZ22" s="288"/>
      <c r="BA22" s="267"/>
      <c r="BB22" s="7" t="str">
        <f t="shared" si="26"/>
        <v>-</v>
      </c>
      <c r="BC22" s="7" t="str">
        <f t="shared" si="27"/>
        <v>-</v>
      </c>
      <c r="BD22" s="368">
        <v>0</v>
      </c>
      <c r="BE22" s="368">
        <v>0</v>
      </c>
      <c r="BF22" s="10" t="str">
        <f t="shared" si="5"/>
        <v/>
      </c>
      <c r="BG22" s="288"/>
      <c r="BH22" s="267"/>
      <c r="BI22" s="7" t="str">
        <f t="shared" si="28"/>
        <v>-</v>
      </c>
      <c r="BJ22" s="7" t="str">
        <f t="shared" si="29"/>
        <v>-</v>
      </c>
      <c r="BK22" s="368">
        <v>0</v>
      </c>
      <c r="BL22" s="368">
        <v>0</v>
      </c>
      <c r="BM22" s="10" t="str">
        <f t="shared" si="6"/>
        <v/>
      </c>
      <c r="BN22" s="288"/>
      <c r="BO22" s="267"/>
      <c r="BP22" s="7" t="str">
        <f t="shared" si="30"/>
        <v>-</v>
      </c>
      <c r="BQ22" s="7" t="str">
        <f t="shared" si="31"/>
        <v>-</v>
      </c>
      <c r="BR22" s="368">
        <v>0</v>
      </c>
      <c r="BS22" s="368">
        <v>0</v>
      </c>
      <c r="BT22" s="10" t="str">
        <f t="shared" si="7"/>
        <v/>
      </c>
      <c r="BU22" s="288"/>
      <c r="BV22" s="267"/>
      <c r="BW22" s="7" t="str">
        <f t="shared" si="32"/>
        <v>-</v>
      </c>
      <c r="BX22" s="7" t="str">
        <f t="shared" si="33"/>
        <v>-</v>
      </c>
      <c r="BY22" s="368">
        <v>0</v>
      </c>
      <c r="BZ22" s="368">
        <v>0</v>
      </c>
      <c r="CA22" s="10" t="str">
        <f t="shared" si="8"/>
        <v/>
      </c>
      <c r="CB22" s="288"/>
      <c r="CC22" s="267"/>
      <c r="CD22" s="7" t="str">
        <f t="shared" si="34"/>
        <v>-</v>
      </c>
      <c r="CE22" s="7" t="str">
        <f t="shared" si="35"/>
        <v>-</v>
      </c>
      <c r="CF22" s="368">
        <v>0</v>
      </c>
      <c r="CG22" s="368">
        <v>0</v>
      </c>
      <c r="CH22" s="10" t="str">
        <f t="shared" si="9"/>
        <v/>
      </c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</row>
    <row r="23" spans="1:120" x14ac:dyDescent="0.2">
      <c r="A23" s="425"/>
      <c r="B23" s="56" t="s">
        <v>23</v>
      </c>
      <c r="C23" s="266"/>
      <c r="D23" s="267"/>
      <c r="E23" s="7" t="str">
        <f t="shared" si="10"/>
        <v>-</v>
      </c>
      <c r="F23" s="7" t="str">
        <f t="shared" si="11"/>
        <v>-</v>
      </c>
      <c r="G23" s="368">
        <v>0</v>
      </c>
      <c r="H23" s="368">
        <v>0</v>
      </c>
      <c r="I23" s="9" t="str">
        <f t="shared" si="12"/>
        <v/>
      </c>
      <c r="J23" s="288"/>
      <c r="K23" s="267"/>
      <c r="L23" s="7" t="str">
        <f t="shared" si="13"/>
        <v>-</v>
      </c>
      <c r="M23" s="7" t="str">
        <f t="shared" si="14"/>
        <v>-</v>
      </c>
      <c r="N23" s="368">
        <v>0</v>
      </c>
      <c r="O23" s="368">
        <v>0</v>
      </c>
      <c r="P23" s="10" t="str">
        <f t="shared" si="0"/>
        <v/>
      </c>
      <c r="Q23" s="288"/>
      <c r="R23" s="267"/>
      <c r="S23" s="7" t="str">
        <f t="shared" si="15"/>
        <v>-</v>
      </c>
      <c r="T23" s="7" t="str">
        <f t="shared" si="16"/>
        <v>-</v>
      </c>
      <c r="U23" s="368">
        <v>0</v>
      </c>
      <c r="V23" s="368">
        <v>0</v>
      </c>
      <c r="W23" s="10" t="str">
        <f t="shared" si="1"/>
        <v/>
      </c>
      <c r="X23" s="288"/>
      <c r="Y23" s="267"/>
      <c r="Z23" s="7" t="str">
        <f t="shared" si="17"/>
        <v>-</v>
      </c>
      <c r="AA23" s="7" t="str">
        <f t="shared" si="18"/>
        <v>-</v>
      </c>
      <c r="AB23" s="368">
        <v>0</v>
      </c>
      <c r="AC23" s="368">
        <v>0</v>
      </c>
      <c r="AD23" s="10" t="str">
        <f t="shared" si="36"/>
        <v/>
      </c>
      <c r="AE23" s="288"/>
      <c r="AF23" s="267"/>
      <c r="AG23" s="7" t="str">
        <f t="shared" si="20"/>
        <v>-</v>
      </c>
      <c r="AH23" s="7" t="str">
        <f t="shared" si="21"/>
        <v>-</v>
      </c>
      <c r="AI23" s="368">
        <v>0</v>
      </c>
      <c r="AJ23" s="368">
        <v>0</v>
      </c>
      <c r="AK23" s="10" t="str">
        <f t="shared" si="2"/>
        <v/>
      </c>
      <c r="AL23" s="288"/>
      <c r="AM23" s="267"/>
      <c r="AN23" s="7" t="str">
        <f t="shared" si="22"/>
        <v>-</v>
      </c>
      <c r="AO23" s="7" t="str">
        <f t="shared" si="23"/>
        <v>-</v>
      </c>
      <c r="AP23" s="368">
        <v>0</v>
      </c>
      <c r="AQ23" s="368">
        <v>0</v>
      </c>
      <c r="AR23" s="10" t="str">
        <f t="shared" si="3"/>
        <v/>
      </c>
      <c r="AS23" s="288"/>
      <c r="AT23" s="267"/>
      <c r="AU23" s="7" t="str">
        <f t="shared" si="24"/>
        <v>-</v>
      </c>
      <c r="AV23" s="7" t="str">
        <f t="shared" si="25"/>
        <v>-</v>
      </c>
      <c r="AW23" s="368">
        <v>0</v>
      </c>
      <c r="AX23" s="368">
        <v>0</v>
      </c>
      <c r="AY23" s="10" t="str">
        <f t="shared" si="4"/>
        <v/>
      </c>
      <c r="AZ23" s="288"/>
      <c r="BA23" s="267"/>
      <c r="BB23" s="7" t="str">
        <f t="shared" si="26"/>
        <v>-</v>
      </c>
      <c r="BC23" s="7" t="str">
        <f t="shared" si="27"/>
        <v>-</v>
      </c>
      <c r="BD23" s="368">
        <v>0</v>
      </c>
      <c r="BE23" s="368">
        <v>0</v>
      </c>
      <c r="BF23" s="10" t="str">
        <f t="shared" si="5"/>
        <v/>
      </c>
      <c r="BG23" s="288"/>
      <c r="BH23" s="267"/>
      <c r="BI23" s="7" t="str">
        <f t="shared" si="28"/>
        <v>-</v>
      </c>
      <c r="BJ23" s="7" t="str">
        <f t="shared" si="29"/>
        <v>-</v>
      </c>
      <c r="BK23" s="368">
        <v>0</v>
      </c>
      <c r="BL23" s="368">
        <v>0</v>
      </c>
      <c r="BM23" s="10" t="str">
        <f t="shared" si="6"/>
        <v/>
      </c>
      <c r="BN23" s="288"/>
      <c r="BO23" s="267"/>
      <c r="BP23" s="7" t="str">
        <f t="shared" si="30"/>
        <v>-</v>
      </c>
      <c r="BQ23" s="7" t="str">
        <f t="shared" si="31"/>
        <v>-</v>
      </c>
      <c r="BR23" s="368">
        <v>0</v>
      </c>
      <c r="BS23" s="368">
        <v>0</v>
      </c>
      <c r="BT23" s="10" t="str">
        <f t="shared" si="7"/>
        <v/>
      </c>
      <c r="BU23" s="288"/>
      <c r="BV23" s="267"/>
      <c r="BW23" s="7" t="str">
        <f t="shared" si="32"/>
        <v>-</v>
      </c>
      <c r="BX23" s="7" t="str">
        <f t="shared" si="33"/>
        <v>-</v>
      </c>
      <c r="BY23" s="368">
        <v>0</v>
      </c>
      <c r="BZ23" s="368">
        <v>0</v>
      </c>
      <c r="CA23" s="10" t="str">
        <f t="shared" si="8"/>
        <v/>
      </c>
      <c r="CB23" s="288"/>
      <c r="CC23" s="267"/>
      <c r="CD23" s="7" t="str">
        <f t="shared" si="34"/>
        <v>-</v>
      </c>
      <c r="CE23" s="7" t="str">
        <f t="shared" si="35"/>
        <v>-</v>
      </c>
      <c r="CF23" s="368">
        <v>0</v>
      </c>
      <c r="CG23" s="368">
        <v>0</v>
      </c>
      <c r="CH23" s="10" t="str">
        <f t="shared" si="9"/>
        <v/>
      </c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</row>
    <row r="24" spans="1:120" x14ac:dyDescent="0.2">
      <c r="A24" s="425"/>
      <c r="B24" s="56" t="s">
        <v>24</v>
      </c>
      <c r="C24" s="266"/>
      <c r="D24" s="267"/>
      <c r="E24" s="7" t="str">
        <f t="shared" si="10"/>
        <v>-</v>
      </c>
      <c r="F24" s="7" t="str">
        <f t="shared" si="11"/>
        <v>-</v>
      </c>
      <c r="G24" s="368">
        <v>0</v>
      </c>
      <c r="H24" s="368">
        <v>0</v>
      </c>
      <c r="I24" s="9" t="str">
        <f t="shared" si="12"/>
        <v/>
      </c>
      <c r="J24" s="288"/>
      <c r="K24" s="267"/>
      <c r="L24" s="7" t="str">
        <f t="shared" si="13"/>
        <v>-</v>
      </c>
      <c r="M24" s="7" t="str">
        <f t="shared" si="14"/>
        <v>-</v>
      </c>
      <c r="N24" s="368">
        <v>0</v>
      </c>
      <c r="O24" s="368">
        <v>0</v>
      </c>
      <c r="P24" s="10" t="str">
        <f t="shared" si="0"/>
        <v/>
      </c>
      <c r="Q24" s="288"/>
      <c r="R24" s="267"/>
      <c r="S24" s="7" t="str">
        <f t="shared" si="15"/>
        <v>-</v>
      </c>
      <c r="T24" s="7" t="str">
        <f t="shared" si="16"/>
        <v>-</v>
      </c>
      <c r="U24" s="368">
        <v>0</v>
      </c>
      <c r="V24" s="368">
        <v>0</v>
      </c>
      <c r="W24" s="10" t="str">
        <f t="shared" si="1"/>
        <v/>
      </c>
      <c r="X24" s="288"/>
      <c r="Y24" s="267"/>
      <c r="Z24" s="7" t="str">
        <f t="shared" si="17"/>
        <v>-</v>
      </c>
      <c r="AA24" s="7" t="str">
        <f t="shared" si="18"/>
        <v>-</v>
      </c>
      <c r="AB24" s="368">
        <v>0</v>
      </c>
      <c r="AC24" s="368">
        <v>0</v>
      </c>
      <c r="AD24" s="10" t="str">
        <f t="shared" si="36"/>
        <v/>
      </c>
      <c r="AE24" s="288"/>
      <c r="AF24" s="267"/>
      <c r="AG24" s="7" t="str">
        <f t="shared" si="20"/>
        <v>-</v>
      </c>
      <c r="AH24" s="7" t="str">
        <f t="shared" si="21"/>
        <v>-</v>
      </c>
      <c r="AI24" s="368">
        <v>0</v>
      </c>
      <c r="AJ24" s="368">
        <v>0</v>
      </c>
      <c r="AK24" s="10" t="str">
        <f t="shared" si="2"/>
        <v/>
      </c>
      <c r="AL24" s="288"/>
      <c r="AM24" s="267"/>
      <c r="AN24" s="7" t="str">
        <f t="shared" si="22"/>
        <v>-</v>
      </c>
      <c r="AO24" s="7" t="str">
        <f t="shared" si="23"/>
        <v>-</v>
      </c>
      <c r="AP24" s="368">
        <v>0</v>
      </c>
      <c r="AQ24" s="368">
        <v>0</v>
      </c>
      <c r="AR24" s="10" t="str">
        <f t="shared" si="3"/>
        <v/>
      </c>
      <c r="AS24" s="288"/>
      <c r="AT24" s="267"/>
      <c r="AU24" s="7" t="str">
        <f t="shared" si="24"/>
        <v>-</v>
      </c>
      <c r="AV24" s="7" t="str">
        <f t="shared" si="25"/>
        <v>-</v>
      </c>
      <c r="AW24" s="368">
        <v>0</v>
      </c>
      <c r="AX24" s="368">
        <v>0</v>
      </c>
      <c r="AY24" s="10" t="str">
        <f t="shared" si="4"/>
        <v/>
      </c>
      <c r="AZ24" s="288"/>
      <c r="BA24" s="267"/>
      <c r="BB24" s="7" t="str">
        <f t="shared" si="26"/>
        <v>-</v>
      </c>
      <c r="BC24" s="7" t="str">
        <f t="shared" si="27"/>
        <v>-</v>
      </c>
      <c r="BD24" s="368">
        <v>0</v>
      </c>
      <c r="BE24" s="368">
        <v>0</v>
      </c>
      <c r="BF24" s="10" t="str">
        <f t="shared" si="5"/>
        <v/>
      </c>
      <c r="BG24" s="288"/>
      <c r="BH24" s="267"/>
      <c r="BI24" s="7" t="str">
        <f t="shared" si="28"/>
        <v>-</v>
      </c>
      <c r="BJ24" s="7" t="str">
        <f t="shared" si="29"/>
        <v>-</v>
      </c>
      <c r="BK24" s="368">
        <v>0</v>
      </c>
      <c r="BL24" s="368">
        <v>0</v>
      </c>
      <c r="BM24" s="10" t="str">
        <f t="shared" si="6"/>
        <v/>
      </c>
      <c r="BN24" s="288"/>
      <c r="BO24" s="267"/>
      <c r="BP24" s="7" t="str">
        <f t="shared" si="30"/>
        <v>-</v>
      </c>
      <c r="BQ24" s="7" t="str">
        <f t="shared" si="31"/>
        <v>-</v>
      </c>
      <c r="BR24" s="368">
        <v>0</v>
      </c>
      <c r="BS24" s="368">
        <v>0</v>
      </c>
      <c r="BT24" s="10" t="str">
        <f t="shared" si="7"/>
        <v/>
      </c>
      <c r="BU24" s="288"/>
      <c r="BV24" s="267"/>
      <c r="BW24" s="7" t="str">
        <f t="shared" si="32"/>
        <v>-</v>
      </c>
      <c r="BX24" s="7" t="str">
        <f t="shared" si="33"/>
        <v>-</v>
      </c>
      <c r="BY24" s="368">
        <v>0</v>
      </c>
      <c r="BZ24" s="368">
        <v>0</v>
      </c>
      <c r="CA24" s="10" t="str">
        <f t="shared" si="8"/>
        <v/>
      </c>
      <c r="CB24" s="288"/>
      <c r="CC24" s="267"/>
      <c r="CD24" s="7" t="str">
        <f t="shared" si="34"/>
        <v>-</v>
      </c>
      <c r="CE24" s="7" t="str">
        <f t="shared" si="35"/>
        <v>-</v>
      </c>
      <c r="CF24" s="368">
        <v>0</v>
      </c>
      <c r="CG24" s="368">
        <v>0</v>
      </c>
      <c r="CH24" s="10" t="str">
        <f t="shared" si="9"/>
        <v/>
      </c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</row>
    <row r="25" spans="1:120" x14ac:dyDescent="0.2">
      <c r="A25" s="425"/>
      <c r="B25" s="56" t="s">
        <v>25</v>
      </c>
      <c r="C25" s="266"/>
      <c r="D25" s="267"/>
      <c r="E25" s="7" t="str">
        <f t="shared" si="10"/>
        <v>-</v>
      </c>
      <c r="F25" s="7" t="str">
        <f t="shared" si="11"/>
        <v>-</v>
      </c>
      <c r="G25" s="368">
        <v>0</v>
      </c>
      <c r="H25" s="368">
        <v>0</v>
      </c>
      <c r="I25" s="9" t="str">
        <f t="shared" si="12"/>
        <v/>
      </c>
      <c r="J25" s="288"/>
      <c r="K25" s="267"/>
      <c r="L25" s="7" t="str">
        <f t="shared" si="13"/>
        <v>-</v>
      </c>
      <c r="M25" s="7" t="str">
        <f t="shared" si="14"/>
        <v>-</v>
      </c>
      <c r="N25" s="368">
        <v>0</v>
      </c>
      <c r="O25" s="368">
        <v>0</v>
      </c>
      <c r="P25" s="10" t="str">
        <f t="shared" si="0"/>
        <v/>
      </c>
      <c r="Q25" s="288"/>
      <c r="R25" s="267"/>
      <c r="S25" s="7" t="str">
        <f>IF(Q25=0,"-",(Q25/R25*1000))</f>
        <v>-</v>
      </c>
      <c r="T25" s="7" t="str">
        <f t="shared" si="16"/>
        <v>-</v>
      </c>
      <c r="U25" s="368">
        <v>0</v>
      </c>
      <c r="V25" s="368">
        <v>0</v>
      </c>
      <c r="W25" s="10" t="str">
        <f t="shared" si="1"/>
        <v/>
      </c>
      <c r="X25" s="288"/>
      <c r="Y25" s="267"/>
      <c r="Z25" s="7" t="str">
        <f t="shared" si="17"/>
        <v>-</v>
      </c>
      <c r="AA25" s="7" t="str">
        <f t="shared" si="18"/>
        <v>-</v>
      </c>
      <c r="AB25" s="368">
        <v>0</v>
      </c>
      <c r="AC25" s="368">
        <v>0</v>
      </c>
      <c r="AD25" s="10" t="str">
        <f t="shared" si="36"/>
        <v/>
      </c>
      <c r="AE25" s="288"/>
      <c r="AF25" s="267"/>
      <c r="AG25" s="7" t="str">
        <f t="shared" si="20"/>
        <v>-</v>
      </c>
      <c r="AH25" s="7" t="str">
        <f t="shared" si="21"/>
        <v>-</v>
      </c>
      <c r="AI25" s="368">
        <v>0</v>
      </c>
      <c r="AJ25" s="368">
        <v>0</v>
      </c>
      <c r="AK25" s="10" t="str">
        <f t="shared" si="2"/>
        <v/>
      </c>
      <c r="AL25" s="288"/>
      <c r="AM25" s="267"/>
      <c r="AN25" s="7" t="str">
        <f t="shared" si="22"/>
        <v>-</v>
      </c>
      <c r="AO25" s="7" t="str">
        <f t="shared" si="23"/>
        <v>-</v>
      </c>
      <c r="AP25" s="368">
        <v>0</v>
      </c>
      <c r="AQ25" s="368">
        <v>0</v>
      </c>
      <c r="AR25" s="10" t="str">
        <f t="shared" si="3"/>
        <v/>
      </c>
      <c r="AS25" s="288"/>
      <c r="AT25" s="267"/>
      <c r="AU25" s="7" t="str">
        <f t="shared" si="24"/>
        <v>-</v>
      </c>
      <c r="AV25" s="7" t="str">
        <f t="shared" si="25"/>
        <v>-</v>
      </c>
      <c r="AW25" s="368">
        <v>0</v>
      </c>
      <c r="AX25" s="368">
        <v>0</v>
      </c>
      <c r="AY25" s="10" t="str">
        <f t="shared" si="4"/>
        <v/>
      </c>
      <c r="AZ25" s="288"/>
      <c r="BA25" s="267"/>
      <c r="BB25" s="7" t="str">
        <f t="shared" si="26"/>
        <v>-</v>
      </c>
      <c r="BC25" s="7" t="str">
        <f t="shared" si="27"/>
        <v>-</v>
      </c>
      <c r="BD25" s="368">
        <v>0</v>
      </c>
      <c r="BE25" s="368">
        <v>0</v>
      </c>
      <c r="BF25" s="10" t="str">
        <f t="shared" si="5"/>
        <v/>
      </c>
      <c r="BG25" s="288"/>
      <c r="BH25" s="267"/>
      <c r="BI25" s="7" t="str">
        <f t="shared" si="28"/>
        <v>-</v>
      </c>
      <c r="BJ25" s="7" t="str">
        <f t="shared" si="29"/>
        <v>-</v>
      </c>
      <c r="BK25" s="368">
        <v>0</v>
      </c>
      <c r="BL25" s="368">
        <v>0</v>
      </c>
      <c r="BM25" s="10" t="str">
        <f t="shared" si="6"/>
        <v/>
      </c>
      <c r="BN25" s="288"/>
      <c r="BO25" s="267"/>
      <c r="BP25" s="7" t="str">
        <f t="shared" si="30"/>
        <v>-</v>
      </c>
      <c r="BQ25" s="7" t="str">
        <f t="shared" si="31"/>
        <v>-</v>
      </c>
      <c r="BR25" s="368">
        <v>0</v>
      </c>
      <c r="BS25" s="368">
        <v>0</v>
      </c>
      <c r="BT25" s="10" t="str">
        <f t="shared" si="7"/>
        <v/>
      </c>
      <c r="BU25" s="288"/>
      <c r="BV25" s="267"/>
      <c r="BW25" s="7" t="str">
        <f t="shared" si="32"/>
        <v>-</v>
      </c>
      <c r="BX25" s="7" t="str">
        <f t="shared" si="33"/>
        <v>-</v>
      </c>
      <c r="BY25" s="368">
        <v>0</v>
      </c>
      <c r="BZ25" s="368">
        <v>0</v>
      </c>
      <c r="CA25" s="10" t="str">
        <f t="shared" si="8"/>
        <v/>
      </c>
      <c r="CB25" s="288"/>
      <c r="CC25" s="267"/>
      <c r="CD25" s="7" t="str">
        <f t="shared" si="34"/>
        <v>-</v>
      </c>
      <c r="CE25" s="7" t="str">
        <f t="shared" si="35"/>
        <v>-</v>
      </c>
      <c r="CF25" s="368">
        <v>0</v>
      </c>
      <c r="CG25" s="368">
        <v>0</v>
      </c>
      <c r="CH25" s="10" t="str">
        <f t="shared" si="9"/>
        <v/>
      </c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</row>
    <row r="26" spans="1:120" x14ac:dyDescent="0.2">
      <c r="A26" s="425"/>
      <c r="B26" s="56" t="s">
        <v>26</v>
      </c>
      <c r="C26" s="266"/>
      <c r="D26" s="267"/>
      <c r="E26" s="7" t="str">
        <f t="shared" si="10"/>
        <v>-</v>
      </c>
      <c r="F26" s="7" t="str">
        <f t="shared" si="11"/>
        <v>-</v>
      </c>
      <c r="G26" s="368">
        <v>0</v>
      </c>
      <c r="H26" s="368">
        <v>0</v>
      </c>
      <c r="I26" s="9" t="str">
        <f t="shared" si="12"/>
        <v/>
      </c>
      <c r="J26" s="288"/>
      <c r="K26" s="267"/>
      <c r="L26" s="7" t="str">
        <f t="shared" si="13"/>
        <v>-</v>
      </c>
      <c r="M26" s="7" t="str">
        <f t="shared" si="14"/>
        <v>-</v>
      </c>
      <c r="N26" s="368">
        <v>0</v>
      </c>
      <c r="O26" s="368">
        <v>0</v>
      </c>
      <c r="P26" s="10" t="str">
        <f t="shared" si="0"/>
        <v/>
      </c>
      <c r="Q26" s="288"/>
      <c r="R26" s="267"/>
      <c r="S26" s="7" t="str">
        <f t="shared" si="15"/>
        <v>-</v>
      </c>
      <c r="T26" s="7" t="str">
        <f t="shared" si="16"/>
        <v>-</v>
      </c>
      <c r="U26" s="368">
        <v>0</v>
      </c>
      <c r="V26" s="368">
        <v>0</v>
      </c>
      <c r="W26" s="10" t="str">
        <f t="shared" si="1"/>
        <v/>
      </c>
      <c r="X26" s="288"/>
      <c r="Y26" s="267"/>
      <c r="Z26" s="7" t="str">
        <f t="shared" si="17"/>
        <v>-</v>
      </c>
      <c r="AA26" s="7" t="str">
        <f t="shared" si="18"/>
        <v>-</v>
      </c>
      <c r="AB26" s="368">
        <v>0</v>
      </c>
      <c r="AC26" s="368">
        <v>0</v>
      </c>
      <c r="AD26" s="10" t="str">
        <f t="shared" si="36"/>
        <v/>
      </c>
      <c r="AE26" s="288"/>
      <c r="AF26" s="267"/>
      <c r="AG26" s="7" t="str">
        <f t="shared" si="20"/>
        <v>-</v>
      </c>
      <c r="AH26" s="7" t="str">
        <f t="shared" si="21"/>
        <v>-</v>
      </c>
      <c r="AI26" s="368">
        <v>0</v>
      </c>
      <c r="AJ26" s="368">
        <v>0</v>
      </c>
      <c r="AK26" s="10" t="str">
        <f t="shared" si="2"/>
        <v/>
      </c>
      <c r="AL26" s="288"/>
      <c r="AM26" s="267"/>
      <c r="AN26" s="7" t="str">
        <f t="shared" si="22"/>
        <v>-</v>
      </c>
      <c r="AO26" s="7" t="str">
        <f t="shared" si="23"/>
        <v>-</v>
      </c>
      <c r="AP26" s="368">
        <v>0</v>
      </c>
      <c r="AQ26" s="368">
        <v>0</v>
      </c>
      <c r="AR26" s="10" t="str">
        <f t="shared" si="3"/>
        <v/>
      </c>
      <c r="AS26" s="288"/>
      <c r="AT26" s="267"/>
      <c r="AU26" s="7" t="str">
        <f t="shared" si="24"/>
        <v>-</v>
      </c>
      <c r="AV26" s="7" t="str">
        <f t="shared" si="25"/>
        <v>-</v>
      </c>
      <c r="AW26" s="368">
        <v>0</v>
      </c>
      <c r="AX26" s="368">
        <v>0</v>
      </c>
      <c r="AY26" s="10" t="str">
        <f t="shared" si="4"/>
        <v/>
      </c>
      <c r="AZ26" s="288"/>
      <c r="BA26" s="267"/>
      <c r="BB26" s="7" t="str">
        <f t="shared" si="26"/>
        <v>-</v>
      </c>
      <c r="BC26" s="7" t="str">
        <f t="shared" si="27"/>
        <v>-</v>
      </c>
      <c r="BD26" s="368">
        <v>0</v>
      </c>
      <c r="BE26" s="368">
        <v>0</v>
      </c>
      <c r="BF26" s="10" t="str">
        <f t="shared" si="5"/>
        <v/>
      </c>
      <c r="BG26" s="288"/>
      <c r="BH26" s="267"/>
      <c r="BI26" s="7" t="str">
        <f t="shared" si="28"/>
        <v>-</v>
      </c>
      <c r="BJ26" s="7" t="str">
        <f t="shared" si="29"/>
        <v>-</v>
      </c>
      <c r="BK26" s="368">
        <v>0</v>
      </c>
      <c r="BL26" s="368">
        <v>0</v>
      </c>
      <c r="BM26" s="10" t="str">
        <f t="shared" si="6"/>
        <v/>
      </c>
      <c r="BN26" s="288"/>
      <c r="BO26" s="267"/>
      <c r="BP26" s="7" t="str">
        <f t="shared" si="30"/>
        <v>-</v>
      </c>
      <c r="BQ26" s="7" t="str">
        <f t="shared" si="31"/>
        <v>-</v>
      </c>
      <c r="BR26" s="368">
        <v>0</v>
      </c>
      <c r="BS26" s="368">
        <v>0</v>
      </c>
      <c r="BT26" s="10" t="str">
        <f t="shared" si="7"/>
        <v/>
      </c>
      <c r="BU26" s="288"/>
      <c r="BV26" s="267"/>
      <c r="BW26" s="7" t="str">
        <f t="shared" si="32"/>
        <v>-</v>
      </c>
      <c r="BX26" s="7" t="str">
        <f t="shared" si="33"/>
        <v>-</v>
      </c>
      <c r="BY26" s="368">
        <v>0</v>
      </c>
      <c r="BZ26" s="368">
        <v>0</v>
      </c>
      <c r="CA26" s="10" t="str">
        <f t="shared" si="8"/>
        <v/>
      </c>
      <c r="CB26" s="288"/>
      <c r="CC26" s="267"/>
      <c r="CD26" s="7" t="str">
        <f t="shared" si="34"/>
        <v>-</v>
      </c>
      <c r="CE26" s="7" t="str">
        <f t="shared" si="35"/>
        <v>-</v>
      </c>
      <c r="CF26" s="368">
        <v>0</v>
      </c>
      <c r="CG26" s="368">
        <v>0</v>
      </c>
      <c r="CH26" s="10" t="str">
        <f t="shared" si="9"/>
        <v/>
      </c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</row>
    <row r="27" spans="1:120" x14ac:dyDescent="0.2">
      <c r="A27" s="425"/>
      <c r="B27" s="56" t="s">
        <v>27</v>
      </c>
      <c r="C27" s="266"/>
      <c r="D27" s="267"/>
      <c r="E27" s="7" t="str">
        <f t="shared" si="10"/>
        <v>-</v>
      </c>
      <c r="F27" s="7" t="str">
        <f t="shared" si="11"/>
        <v>-</v>
      </c>
      <c r="G27" s="368">
        <v>0</v>
      </c>
      <c r="H27" s="368">
        <v>0</v>
      </c>
      <c r="I27" s="9" t="str">
        <f t="shared" si="12"/>
        <v/>
      </c>
      <c r="J27" s="288"/>
      <c r="K27" s="267"/>
      <c r="L27" s="7" t="str">
        <f t="shared" si="13"/>
        <v>-</v>
      </c>
      <c r="M27" s="7" t="str">
        <f t="shared" si="14"/>
        <v>-</v>
      </c>
      <c r="N27" s="368">
        <v>0</v>
      </c>
      <c r="O27" s="368">
        <v>0</v>
      </c>
      <c r="P27" s="10" t="str">
        <f t="shared" si="0"/>
        <v/>
      </c>
      <c r="Q27" s="288"/>
      <c r="R27" s="267"/>
      <c r="S27" s="7" t="str">
        <f t="shared" si="15"/>
        <v>-</v>
      </c>
      <c r="T27" s="7" t="str">
        <f t="shared" si="16"/>
        <v>-</v>
      </c>
      <c r="U27" s="368">
        <v>0</v>
      </c>
      <c r="V27" s="368">
        <v>0</v>
      </c>
      <c r="W27" s="10" t="str">
        <f t="shared" si="1"/>
        <v/>
      </c>
      <c r="X27" s="288"/>
      <c r="Y27" s="267"/>
      <c r="Z27" s="7" t="str">
        <f t="shared" si="17"/>
        <v>-</v>
      </c>
      <c r="AA27" s="7" t="str">
        <f t="shared" si="18"/>
        <v>-</v>
      </c>
      <c r="AB27" s="368">
        <v>0</v>
      </c>
      <c r="AC27" s="368">
        <v>0</v>
      </c>
      <c r="AD27" s="10" t="str">
        <f t="shared" si="36"/>
        <v/>
      </c>
      <c r="AE27" s="288"/>
      <c r="AF27" s="267"/>
      <c r="AG27" s="7" t="str">
        <f t="shared" si="20"/>
        <v>-</v>
      </c>
      <c r="AH27" s="7" t="str">
        <f t="shared" si="21"/>
        <v>-</v>
      </c>
      <c r="AI27" s="368">
        <v>0</v>
      </c>
      <c r="AJ27" s="368">
        <v>0</v>
      </c>
      <c r="AK27" s="10" t="str">
        <f t="shared" si="2"/>
        <v/>
      </c>
      <c r="AL27" s="288"/>
      <c r="AM27" s="267"/>
      <c r="AN27" s="7" t="str">
        <f t="shared" si="22"/>
        <v>-</v>
      </c>
      <c r="AO27" s="7" t="str">
        <f t="shared" si="23"/>
        <v>-</v>
      </c>
      <c r="AP27" s="368">
        <v>0</v>
      </c>
      <c r="AQ27" s="368">
        <v>0</v>
      </c>
      <c r="AR27" s="10" t="str">
        <f t="shared" si="3"/>
        <v/>
      </c>
      <c r="AS27" s="288"/>
      <c r="AT27" s="267"/>
      <c r="AU27" s="7" t="str">
        <f t="shared" si="24"/>
        <v>-</v>
      </c>
      <c r="AV27" s="7" t="str">
        <f t="shared" si="25"/>
        <v>-</v>
      </c>
      <c r="AW27" s="368">
        <v>0</v>
      </c>
      <c r="AX27" s="368">
        <v>0</v>
      </c>
      <c r="AY27" s="10" t="str">
        <f t="shared" si="4"/>
        <v/>
      </c>
      <c r="AZ27" s="288"/>
      <c r="BA27" s="267"/>
      <c r="BB27" s="7" t="str">
        <f t="shared" si="26"/>
        <v>-</v>
      </c>
      <c r="BC27" s="7" t="str">
        <f t="shared" si="27"/>
        <v>-</v>
      </c>
      <c r="BD27" s="368">
        <v>0</v>
      </c>
      <c r="BE27" s="368">
        <v>0</v>
      </c>
      <c r="BF27" s="10" t="str">
        <f t="shared" si="5"/>
        <v/>
      </c>
      <c r="BG27" s="288"/>
      <c r="BH27" s="267"/>
      <c r="BI27" s="7" t="str">
        <f t="shared" si="28"/>
        <v>-</v>
      </c>
      <c r="BJ27" s="7" t="str">
        <f t="shared" si="29"/>
        <v>-</v>
      </c>
      <c r="BK27" s="368">
        <v>0</v>
      </c>
      <c r="BL27" s="368">
        <v>0</v>
      </c>
      <c r="BM27" s="10" t="str">
        <f t="shared" si="6"/>
        <v/>
      </c>
      <c r="BN27" s="288"/>
      <c r="BO27" s="267"/>
      <c r="BP27" s="7" t="str">
        <f t="shared" si="30"/>
        <v>-</v>
      </c>
      <c r="BQ27" s="7" t="str">
        <f t="shared" si="31"/>
        <v>-</v>
      </c>
      <c r="BR27" s="368">
        <v>0</v>
      </c>
      <c r="BS27" s="368">
        <v>0</v>
      </c>
      <c r="BT27" s="10" t="str">
        <f t="shared" si="7"/>
        <v/>
      </c>
      <c r="BU27" s="288"/>
      <c r="BV27" s="267"/>
      <c r="BW27" s="7" t="str">
        <f t="shared" si="32"/>
        <v>-</v>
      </c>
      <c r="BX27" s="7" t="str">
        <f t="shared" si="33"/>
        <v>-</v>
      </c>
      <c r="BY27" s="368">
        <v>0</v>
      </c>
      <c r="BZ27" s="368">
        <v>0</v>
      </c>
      <c r="CA27" s="10" t="str">
        <f t="shared" si="8"/>
        <v/>
      </c>
      <c r="CB27" s="288"/>
      <c r="CC27" s="267"/>
      <c r="CD27" s="7" t="str">
        <f t="shared" si="34"/>
        <v>-</v>
      </c>
      <c r="CE27" s="7" t="str">
        <f t="shared" si="35"/>
        <v>-</v>
      </c>
      <c r="CF27" s="368">
        <v>0</v>
      </c>
      <c r="CG27" s="368">
        <v>0</v>
      </c>
      <c r="CH27" s="10" t="str">
        <f t="shared" si="9"/>
        <v/>
      </c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</row>
    <row r="28" spans="1:120" x14ac:dyDescent="0.2">
      <c r="A28" s="425"/>
      <c r="B28" s="56" t="s">
        <v>28</v>
      </c>
      <c r="C28" s="266"/>
      <c r="D28" s="267"/>
      <c r="E28" s="7" t="str">
        <f t="shared" si="10"/>
        <v>-</v>
      </c>
      <c r="F28" s="7" t="str">
        <f t="shared" si="11"/>
        <v>-</v>
      </c>
      <c r="G28" s="368">
        <v>0</v>
      </c>
      <c r="H28" s="368">
        <v>0</v>
      </c>
      <c r="I28" s="9" t="str">
        <f t="shared" si="12"/>
        <v/>
      </c>
      <c r="J28" s="288"/>
      <c r="K28" s="267"/>
      <c r="L28" s="7" t="str">
        <f t="shared" si="13"/>
        <v>-</v>
      </c>
      <c r="M28" s="7" t="str">
        <f t="shared" si="14"/>
        <v>-</v>
      </c>
      <c r="N28" s="368">
        <v>0</v>
      </c>
      <c r="O28" s="368">
        <v>0</v>
      </c>
      <c r="P28" s="10" t="str">
        <f t="shared" si="0"/>
        <v/>
      </c>
      <c r="Q28" s="288"/>
      <c r="R28" s="267"/>
      <c r="S28" s="7" t="str">
        <f t="shared" si="15"/>
        <v>-</v>
      </c>
      <c r="T28" s="7" t="str">
        <f t="shared" si="16"/>
        <v>-</v>
      </c>
      <c r="U28" s="368">
        <v>0</v>
      </c>
      <c r="V28" s="368">
        <v>0</v>
      </c>
      <c r="W28" s="10" t="str">
        <f t="shared" si="1"/>
        <v/>
      </c>
      <c r="X28" s="288"/>
      <c r="Y28" s="267"/>
      <c r="Z28" s="7" t="str">
        <f t="shared" si="17"/>
        <v>-</v>
      </c>
      <c r="AA28" s="7" t="str">
        <f t="shared" si="18"/>
        <v>-</v>
      </c>
      <c r="AB28" s="368">
        <v>0</v>
      </c>
      <c r="AC28" s="368">
        <v>0</v>
      </c>
      <c r="AD28" s="10" t="str">
        <f t="shared" si="36"/>
        <v/>
      </c>
      <c r="AE28" s="288"/>
      <c r="AF28" s="267"/>
      <c r="AG28" s="7" t="str">
        <f t="shared" si="20"/>
        <v>-</v>
      </c>
      <c r="AH28" s="7" t="str">
        <f t="shared" si="21"/>
        <v>-</v>
      </c>
      <c r="AI28" s="368">
        <v>0</v>
      </c>
      <c r="AJ28" s="368">
        <v>0</v>
      </c>
      <c r="AK28" s="10" t="str">
        <f t="shared" si="2"/>
        <v/>
      </c>
      <c r="AL28" s="288"/>
      <c r="AM28" s="267"/>
      <c r="AN28" s="7" t="str">
        <f t="shared" si="22"/>
        <v>-</v>
      </c>
      <c r="AO28" s="7" t="str">
        <f t="shared" si="23"/>
        <v>-</v>
      </c>
      <c r="AP28" s="368">
        <v>0</v>
      </c>
      <c r="AQ28" s="368">
        <v>0</v>
      </c>
      <c r="AR28" s="10" t="str">
        <f t="shared" si="3"/>
        <v/>
      </c>
      <c r="AS28" s="288"/>
      <c r="AT28" s="267"/>
      <c r="AU28" s="7" t="str">
        <f t="shared" si="24"/>
        <v>-</v>
      </c>
      <c r="AV28" s="7" t="str">
        <f t="shared" si="25"/>
        <v>-</v>
      </c>
      <c r="AW28" s="368">
        <v>0</v>
      </c>
      <c r="AX28" s="368">
        <v>0</v>
      </c>
      <c r="AY28" s="10" t="str">
        <f t="shared" si="4"/>
        <v/>
      </c>
      <c r="AZ28" s="288"/>
      <c r="BA28" s="267"/>
      <c r="BB28" s="7" t="str">
        <f t="shared" si="26"/>
        <v>-</v>
      </c>
      <c r="BC28" s="7" t="str">
        <f t="shared" si="27"/>
        <v>-</v>
      </c>
      <c r="BD28" s="368">
        <v>0</v>
      </c>
      <c r="BE28" s="368">
        <v>0</v>
      </c>
      <c r="BF28" s="10" t="str">
        <f t="shared" si="5"/>
        <v/>
      </c>
      <c r="BG28" s="288"/>
      <c r="BH28" s="267"/>
      <c r="BI28" s="7" t="str">
        <f t="shared" si="28"/>
        <v>-</v>
      </c>
      <c r="BJ28" s="7" t="str">
        <f t="shared" si="29"/>
        <v>-</v>
      </c>
      <c r="BK28" s="368">
        <v>0</v>
      </c>
      <c r="BL28" s="368">
        <v>0</v>
      </c>
      <c r="BM28" s="10" t="str">
        <f t="shared" si="6"/>
        <v/>
      </c>
      <c r="BN28" s="288"/>
      <c r="BO28" s="267"/>
      <c r="BP28" s="7" t="str">
        <f t="shared" si="30"/>
        <v>-</v>
      </c>
      <c r="BQ28" s="7" t="str">
        <f t="shared" si="31"/>
        <v>-</v>
      </c>
      <c r="BR28" s="368">
        <v>0</v>
      </c>
      <c r="BS28" s="368">
        <v>0</v>
      </c>
      <c r="BT28" s="10" t="str">
        <f t="shared" si="7"/>
        <v/>
      </c>
      <c r="BU28" s="288"/>
      <c r="BV28" s="267"/>
      <c r="BW28" s="7" t="str">
        <f t="shared" si="32"/>
        <v>-</v>
      </c>
      <c r="BX28" s="7" t="str">
        <f t="shared" si="33"/>
        <v>-</v>
      </c>
      <c r="BY28" s="368">
        <v>0</v>
      </c>
      <c r="BZ28" s="368">
        <v>0</v>
      </c>
      <c r="CA28" s="10" t="str">
        <f t="shared" si="8"/>
        <v/>
      </c>
      <c r="CB28" s="288"/>
      <c r="CC28" s="267"/>
      <c r="CD28" s="7" t="str">
        <f t="shared" si="34"/>
        <v>-</v>
      </c>
      <c r="CE28" s="7" t="str">
        <f t="shared" si="35"/>
        <v>-</v>
      </c>
      <c r="CF28" s="368">
        <v>0</v>
      </c>
      <c r="CG28" s="368">
        <v>0</v>
      </c>
      <c r="CH28" s="10" t="str">
        <f t="shared" si="9"/>
        <v/>
      </c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</row>
    <row r="29" spans="1:120" x14ac:dyDescent="0.2">
      <c r="A29" s="425"/>
      <c r="B29" s="56" t="s">
        <v>29</v>
      </c>
      <c r="C29" s="266"/>
      <c r="D29" s="267"/>
      <c r="E29" s="7" t="str">
        <f t="shared" si="10"/>
        <v>-</v>
      </c>
      <c r="F29" s="7" t="str">
        <f t="shared" si="11"/>
        <v>-</v>
      </c>
      <c r="G29" s="368">
        <v>0</v>
      </c>
      <c r="H29" s="368">
        <v>0</v>
      </c>
      <c r="I29" s="9" t="str">
        <f t="shared" si="12"/>
        <v/>
      </c>
      <c r="J29" s="288"/>
      <c r="K29" s="267"/>
      <c r="L29" s="7" t="str">
        <f t="shared" si="13"/>
        <v>-</v>
      </c>
      <c r="M29" s="7" t="str">
        <f t="shared" si="14"/>
        <v>-</v>
      </c>
      <c r="N29" s="368">
        <v>0</v>
      </c>
      <c r="O29" s="368">
        <v>0</v>
      </c>
      <c r="P29" s="10" t="str">
        <f t="shared" si="0"/>
        <v/>
      </c>
      <c r="Q29" s="288"/>
      <c r="R29" s="267"/>
      <c r="S29" s="7" t="str">
        <f t="shared" si="15"/>
        <v>-</v>
      </c>
      <c r="T29" s="7" t="str">
        <f t="shared" si="16"/>
        <v>-</v>
      </c>
      <c r="U29" s="368">
        <v>0</v>
      </c>
      <c r="V29" s="368">
        <v>0</v>
      </c>
      <c r="W29" s="10" t="str">
        <f t="shared" si="1"/>
        <v/>
      </c>
      <c r="X29" s="288"/>
      <c r="Y29" s="267"/>
      <c r="Z29" s="7" t="str">
        <f t="shared" si="17"/>
        <v>-</v>
      </c>
      <c r="AA29" s="7" t="str">
        <f t="shared" si="18"/>
        <v>-</v>
      </c>
      <c r="AB29" s="368">
        <v>0</v>
      </c>
      <c r="AC29" s="368">
        <v>0</v>
      </c>
      <c r="AD29" s="10" t="str">
        <f t="shared" si="36"/>
        <v/>
      </c>
      <c r="AE29" s="288"/>
      <c r="AF29" s="267"/>
      <c r="AG29" s="7" t="str">
        <f t="shared" si="20"/>
        <v>-</v>
      </c>
      <c r="AH29" s="7" t="str">
        <f t="shared" si="21"/>
        <v>-</v>
      </c>
      <c r="AI29" s="368">
        <v>0</v>
      </c>
      <c r="AJ29" s="368">
        <v>0</v>
      </c>
      <c r="AK29" s="10" t="str">
        <f t="shared" si="2"/>
        <v/>
      </c>
      <c r="AL29" s="288"/>
      <c r="AM29" s="267"/>
      <c r="AN29" s="7" t="str">
        <f t="shared" si="22"/>
        <v>-</v>
      </c>
      <c r="AO29" s="7" t="str">
        <f t="shared" si="23"/>
        <v>-</v>
      </c>
      <c r="AP29" s="368">
        <v>0</v>
      </c>
      <c r="AQ29" s="368">
        <v>0</v>
      </c>
      <c r="AR29" s="10" t="str">
        <f t="shared" si="3"/>
        <v/>
      </c>
      <c r="AS29" s="288"/>
      <c r="AT29" s="267"/>
      <c r="AU29" s="7" t="str">
        <f t="shared" si="24"/>
        <v>-</v>
      </c>
      <c r="AV29" s="7" t="str">
        <f t="shared" si="25"/>
        <v>-</v>
      </c>
      <c r="AW29" s="368">
        <v>0</v>
      </c>
      <c r="AX29" s="368">
        <v>0</v>
      </c>
      <c r="AY29" s="10" t="str">
        <f t="shared" si="4"/>
        <v/>
      </c>
      <c r="AZ29" s="288"/>
      <c r="BA29" s="267"/>
      <c r="BB29" s="7" t="str">
        <f t="shared" si="26"/>
        <v>-</v>
      </c>
      <c r="BC29" s="7" t="str">
        <f t="shared" si="27"/>
        <v>-</v>
      </c>
      <c r="BD29" s="368">
        <v>0</v>
      </c>
      <c r="BE29" s="368">
        <v>0</v>
      </c>
      <c r="BF29" s="10" t="str">
        <f t="shared" si="5"/>
        <v/>
      </c>
      <c r="BG29" s="288"/>
      <c r="BH29" s="267"/>
      <c r="BI29" s="7" t="str">
        <f t="shared" si="28"/>
        <v>-</v>
      </c>
      <c r="BJ29" s="7" t="str">
        <f t="shared" si="29"/>
        <v>-</v>
      </c>
      <c r="BK29" s="368">
        <v>0</v>
      </c>
      <c r="BL29" s="368">
        <v>0</v>
      </c>
      <c r="BM29" s="10" t="str">
        <f t="shared" si="6"/>
        <v/>
      </c>
      <c r="BN29" s="288"/>
      <c r="BO29" s="267"/>
      <c r="BP29" s="7" t="str">
        <f t="shared" si="30"/>
        <v>-</v>
      </c>
      <c r="BQ29" s="7" t="str">
        <f t="shared" si="31"/>
        <v>-</v>
      </c>
      <c r="BR29" s="368">
        <v>0</v>
      </c>
      <c r="BS29" s="368">
        <v>0</v>
      </c>
      <c r="BT29" s="10" t="str">
        <f t="shared" si="7"/>
        <v/>
      </c>
      <c r="BU29" s="288"/>
      <c r="BV29" s="267"/>
      <c r="BW29" s="7" t="str">
        <f t="shared" si="32"/>
        <v>-</v>
      </c>
      <c r="BX29" s="7" t="str">
        <f t="shared" si="33"/>
        <v>-</v>
      </c>
      <c r="BY29" s="368">
        <v>0</v>
      </c>
      <c r="BZ29" s="368">
        <v>0</v>
      </c>
      <c r="CA29" s="10" t="str">
        <f t="shared" si="8"/>
        <v/>
      </c>
      <c r="CB29" s="288"/>
      <c r="CC29" s="267"/>
      <c r="CD29" s="7" t="str">
        <f t="shared" si="34"/>
        <v>-</v>
      </c>
      <c r="CE29" s="7" t="str">
        <f t="shared" si="35"/>
        <v>-</v>
      </c>
      <c r="CF29" s="368">
        <v>0</v>
      </c>
      <c r="CG29" s="368">
        <v>0</v>
      </c>
      <c r="CH29" s="10" t="str">
        <f t="shared" si="9"/>
        <v/>
      </c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</row>
    <row r="30" spans="1:120" x14ac:dyDescent="0.2">
      <c r="A30" s="425"/>
      <c r="B30" s="56" t="s">
        <v>30</v>
      </c>
      <c r="C30" s="266"/>
      <c r="D30" s="267"/>
      <c r="E30" s="7" t="str">
        <f t="shared" si="10"/>
        <v>-</v>
      </c>
      <c r="F30" s="7" t="str">
        <f t="shared" si="11"/>
        <v>-</v>
      </c>
      <c r="G30" s="368">
        <v>0</v>
      </c>
      <c r="H30" s="368">
        <v>0</v>
      </c>
      <c r="I30" s="9" t="str">
        <f t="shared" si="12"/>
        <v/>
      </c>
      <c r="J30" s="288"/>
      <c r="K30" s="267"/>
      <c r="L30" s="7" t="str">
        <f t="shared" si="13"/>
        <v>-</v>
      </c>
      <c r="M30" s="7" t="str">
        <f t="shared" si="14"/>
        <v>-</v>
      </c>
      <c r="N30" s="368">
        <v>0</v>
      </c>
      <c r="O30" s="368">
        <v>0</v>
      </c>
      <c r="P30" s="10" t="str">
        <f t="shared" si="0"/>
        <v/>
      </c>
      <c r="Q30" s="288"/>
      <c r="R30" s="267"/>
      <c r="S30" s="7" t="str">
        <f t="shared" si="15"/>
        <v>-</v>
      </c>
      <c r="T30" s="7" t="str">
        <f t="shared" si="16"/>
        <v>-</v>
      </c>
      <c r="U30" s="368">
        <v>0</v>
      </c>
      <c r="V30" s="368">
        <v>0</v>
      </c>
      <c r="W30" s="10" t="str">
        <f t="shared" si="1"/>
        <v/>
      </c>
      <c r="X30" s="288"/>
      <c r="Y30" s="267"/>
      <c r="Z30" s="7" t="str">
        <f t="shared" si="17"/>
        <v>-</v>
      </c>
      <c r="AA30" s="7" t="str">
        <f t="shared" si="18"/>
        <v>-</v>
      </c>
      <c r="AB30" s="368">
        <v>0</v>
      </c>
      <c r="AC30" s="368">
        <v>0</v>
      </c>
      <c r="AD30" s="10" t="str">
        <f t="shared" si="36"/>
        <v/>
      </c>
      <c r="AE30" s="288"/>
      <c r="AF30" s="267"/>
      <c r="AG30" s="7" t="str">
        <f t="shared" si="20"/>
        <v>-</v>
      </c>
      <c r="AH30" s="7" t="str">
        <f t="shared" si="21"/>
        <v>-</v>
      </c>
      <c r="AI30" s="368">
        <v>0</v>
      </c>
      <c r="AJ30" s="368">
        <v>0</v>
      </c>
      <c r="AK30" s="10" t="str">
        <f t="shared" si="2"/>
        <v/>
      </c>
      <c r="AL30" s="288"/>
      <c r="AM30" s="267"/>
      <c r="AN30" s="7" t="str">
        <f t="shared" si="22"/>
        <v>-</v>
      </c>
      <c r="AO30" s="7" t="str">
        <f t="shared" si="23"/>
        <v>-</v>
      </c>
      <c r="AP30" s="368">
        <v>0</v>
      </c>
      <c r="AQ30" s="368">
        <v>0</v>
      </c>
      <c r="AR30" s="10" t="str">
        <f t="shared" si="3"/>
        <v/>
      </c>
      <c r="AS30" s="288"/>
      <c r="AT30" s="267"/>
      <c r="AU30" s="7" t="str">
        <f t="shared" si="24"/>
        <v>-</v>
      </c>
      <c r="AV30" s="7" t="str">
        <f t="shared" si="25"/>
        <v>-</v>
      </c>
      <c r="AW30" s="368">
        <v>0</v>
      </c>
      <c r="AX30" s="368">
        <v>0</v>
      </c>
      <c r="AY30" s="10" t="str">
        <f t="shared" si="4"/>
        <v/>
      </c>
      <c r="AZ30" s="288"/>
      <c r="BA30" s="267"/>
      <c r="BB30" s="7" t="str">
        <f t="shared" si="26"/>
        <v>-</v>
      </c>
      <c r="BC30" s="7" t="str">
        <f t="shared" si="27"/>
        <v>-</v>
      </c>
      <c r="BD30" s="368">
        <v>0</v>
      </c>
      <c r="BE30" s="368">
        <v>0</v>
      </c>
      <c r="BF30" s="10" t="str">
        <f t="shared" si="5"/>
        <v/>
      </c>
      <c r="BG30" s="288"/>
      <c r="BH30" s="267"/>
      <c r="BI30" s="7" t="str">
        <f t="shared" si="28"/>
        <v>-</v>
      </c>
      <c r="BJ30" s="7" t="str">
        <f t="shared" si="29"/>
        <v>-</v>
      </c>
      <c r="BK30" s="368">
        <v>0</v>
      </c>
      <c r="BL30" s="368">
        <v>0</v>
      </c>
      <c r="BM30" s="10" t="str">
        <f t="shared" si="6"/>
        <v/>
      </c>
      <c r="BN30" s="288"/>
      <c r="BO30" s="267"/>
      <c r="BP30" s="7" t="str">
        <f t="shared" si="30"/>
        <v>-</v>
      </c>
      <c r="BQ30" s="7" t="str">
        <f t="shared" si="31"/>
        <v>-</v>
      </c>
      <c r="BR30" s="368">
        <v>0</v>
      </c>
      <c r="BS30" s="368">
        <v>0</v>
      </c>
      <c r="BT30" s="10" t="str">
        <f t="shared" si="7"/>
        <v/>
      </c>
      <c r="BU30" s="288"/>
      <c r="BV30" s="267"/>
      <c r="BW30" s="7" t="str">
        <f t="shared" si="32"/>
        <v>-</v>
      </c>
      <c r="BX30" s="7" t="str">
        <f t="shared" si="33"/>
        <v>-</v>
      </c>
      <c r="BY30" s="368">
        <v>0</v>
      </c>
      <c r="BZ30" s="368">
        <v>0</v>
      </c>
      <c r="CA30" s="10" t="str">
        <f t="shared" si="8"/>
        <v/>
      </c>
      <c r="CB30" s="288"/>
      <c r="CC30" s="267"/>
      <c r="CD30" s="7" t="str">
        <f t="shared" si="34"/>
        <v>-</v>
      </c>
      <c r="CE30" s="7" t="str">
        <f t="shared" si="35"/>
        <v>-</v>
      </c>
      <c r="CF30" s="368">
        <v>0</v>
      </c>
      <c r="CG30" s="368">
        <v>0</v>
      </c>
      <c r="CH30" s="10" t="str">
        <f t="shared" si="9"/>
        <v/>
      </c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</row>
    <row r="31" spans="1:120" x14ac:dyDescent="0.2">
      <c r="A31" s="425"/>
      <c r="B31" s="56" t="s">
        <v>31</v>
      </c>
      <c r="C31" s="266"/>
      <c r="D31" s="267"/>
      <c r="E31" s="7" t="str">
        <f t="shared" si="10"/>
        <v>-</v>
      </c>
      <c r="F31" s="7" t="str">
        <f t="shared" si="11"/>
        <v>-</v>
      </c>
      <c r="G31" s="368">
        <v>0</v>
      </c>
      <c r="H31" s="368">
        <v>0</v>
      </c>
      <c r="I31" s="9" t="str">
        <f t="shared" si="12"/>
        <v/>
      </c>
      <c r="J31" s="288"/>
      <c r="K31" s="267"/>
      <c r="L31" s="7" t="str">
        <f t="shared" si="13"/>
        <v>-</v>
      </c>
      <c r="M31" s="7" t="str">
        <f t="shared" si="14"/>
        <v>-</v>
      </c>
      <c r="N31" s="368">
        <v>0</v>
      </c>
      <c r="O31" s="368">
        <v>0</v>
      </c>
      <c r="P31" s="10" t="str">
        <f t="shared" si="0"/>
        <v/>
      </c>
      <c r="Q31" s="288"/>
      <c r="R31" s="267"/>
      <c r="S31" s="7" t="str">
        <f t="shared" si="15"/>
        <v>-</v>
      </c>
      <c r="T31" s="7" t="str">
        <f t="shared" si="16"/>
        <v>-</v>
      </c>
      <c r="U31" s="368">
        <v>0</v>
      </c>
      <c r="V31" s="368">
        <v>0</v>
      </c>
      <c r="W31" s="10" t="str">
        <f t="shared" si="1"/>
        <v/>
      </c>
      <c r="X31" s="288"/>
      <c r="Y31" s="267"/>
      <c r="Z31" s="7" t="str">
        <f t="shared" si="17"/>
        <v>-</v>
      </c>
      <c r="AA31" s="7" t="str">
        <f t="shared" si="18"/>
        <v>-</v>
      </c>
      <c r="AB31" s="368">
        <v>0</v>
      </c>
      <c r="AC31" s="368">
        <v>0</v>
      </c>
      <c r="AD31" s="10" t="str">
        <f t="shared" si="36"/>
        <v/>
      </c>
      <c r="AE31" s="288"/>
      <c r="AF31" s="267"/>
      <c r="AG31" s="7" t="str">
        <f t="shared" si="20"/>
        <v>-</v>
      </c>
      <c r="AH31" s="7" t="str">
        <f t="shared" si="21"/>
        <v>-</v>
      </c>
      <c r="AI31" s="368">
        <v>0</v>
      </c>
      <c r="AJ31" s="368">
        <v>0</v>
      </c>
      <c r="AK31" s="10" t="str">
        <f t="shared" si="2"/>
        <v/>
      </c>
      <c r="AL31" s="288"/>
      <c r="AM31" s="267"/>
      <c r="AN31" s="7" t="str">
        <f t="shared" si="22"/>
        <v>-</v>
      </c>
      <c r="AO31" s="7" t="str">
        <f t="shared" si="23"/>
        <v>-</v>
      </c>
      <c r="AP31" s="368">
        <v>0</v>
      </c>
      <c r="AQ31" s="368">
        <v>0</v>
      </c>
      <c r="AR31" s="10" t="str">
        <f t="shared" si="3"/>
        <v/>
      </c>
      <c r="AS31" s="288"/>
      <c r="AT31" s="267"/>
      <c r="AU31" s="7" t="str">
        <f t="shared" si="24"/>
        <v>-</v>
      </c>
      <c r="AV31" s="7" t="str">
        <f t="shared" si="25"/>
        <v>-</v>
      </c>
      <c r="AW31" s="368">
        <v>0</v>
      </c>
      <c r="AX31" s="368">
        <v>0</v>
      </c>
      <c r="AY31" s="10" t="str">
        <f t="shared" si="4"/>
        <v/>
      </c>
      <c r="AZ31" s="288"/>
      <c r="BA31" s="267"/>
      <c r="BB31" s="7" t="str">
        <f t="shared" si="26"/>
        <v>-</v>
      </c>
      <c r="BC31" s="7" t="str">
        <f t="shared" si="27"/>
        <v>-</v>
      </c>
      <c r="BD31" s="368">
        <v>0</v>
      </c>
      <c r="BE31" s="368">
        <v>0</v>
      </c>
      <c r="BF31" s="10" t="str">
        <f t="shared" si="5"/>
        <v/>
      </c>
      <c r="BG31" s="288"/>
      <c r="BH31" s="267"/>
      <c r="BI31" s="7" t="str">
        <f t="shared" si="28"/>
        <v>-</v>
      </c>
      <c r="BJ31" s="7" t="str">
        <f t="shared" si="29"/>
        <v>-</v>
      </c>
      <c r="BK31" s="368">
        <v>0</v>
      </c>
      <c r="BL31" s="368">
        <v>0</v>
      </c>
      <c r="BM31" s="10" t="str">
        <f t="shared" si="6"/>
        <v/>
      </c>
      <c r="BN31" s="288"/>
      <c r="BO31" s="267"/>
      <c r="BP31" s="7" t="str">
        <f t="shared" si="30"/>
        <v>-</v>
      </c>
      <c r="BQ31" s="7" t="str">
        <f t="shared" si="31"/>
        <v>-</v>
      </c>
      <c r="BR31" s="368">
        <v>0</v>
      </c>
      <c r="BS31" s="368">
        <v>0</v>
      </c>
      <c r="BT31" s="10" t="str">
        <f t="shared" si="7"/>
        <v/>
      </c>
      <c r="BU31" s="288"/>
      <c r="BV31" s="267"/>
      <c r="BW31" s="7" t="str">
        <f t="shared" si="32"/>
        <v>-</v>
      </c>
      <c r="BX31" s="7" t="str">
        <f t="shared" si="33"/>
        <v>-</v>
      </c>
      <c r="BY31" s="368">
        <v>0</v>
      </c>
      <c r="BZ31" s="368">
        <v>0</v>
      </c>
      <c r="CA31" s="10" t="str">
        <f t="shared" si="8"/>
        <v/>
      </c>
      <c r="CB31" s="288"/>
      <c r="CC31" s="267"/>
      <c r="CD31" s="7" t="str">
        <f t="shared" si="34"/>
        <v>-</v>
      </c>
      <c r="CE31" s="7" t="str">
        <f t="shared" si="35"/>
        <v>-</v>
      </c>
      <c r="CF31" s="368">
        <v>0</v>
      </c>
      <c r="CG31" s="368">
        <v>0</v>
      </c>
      <c r="CH31" s="10" t="str">
        <f t="shared" si="9"/>
        <v/>
      </c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</row>
    <row r="32" spans="1:120" ht="13.5" thickBot="1" x14ac:dyDescent="0.25">
      <c r="A32" s="425"/>
      <c r="B32" s="63" t="s">
        <v>32</v>
      </c>
      <c r="C32" s="268"/>
      <c r="D32" s="269"/>
      <c r="E32" s="43" t="str">
        <f t="shared" si="10"/>
        <v>-</v>
      </c>
      <c r="F32" s="43" t="str">
        <f t="shared" si="11"/>
        <v>-</v>
      </c>
      <c r="G32" s="368">
        <v>0</v>
      </c>
      <c r="H32" s="368">
        <v>0</v>
      </c>
      <c r="I32" s="125" t="str">
        <f t="shared" si="12"/>
        <v/>
      </c>
      <c r="J32" s="289"/>
      <c r="K32" s="269"/>
      <c r="L32" s="43" t="str">
        <f t="shared" si="13"/>
        <v>-</v>
      </c>
      <c r="M32" s="43" t="str">
        <f t="shared" si="14"/>
        <v>-</v>
      </c>
      <c r="N32" s="368">
        <v>0</v>
      </c>
      <c r="O32" s="368">
        <v>0</v>
      </c>
      <c r="P32" s="102" t="str">
        <f t="shared" si="0"/>
        <v/>
      </c>
      <c r="Q32" s="289"/>
      <c r="R32" s="269"/>
      <c r="S32" s="43" t="str">
        <f t="shared" si="15"/>
        <v>-</v>
      </c>
      <c r="T32" s="43" t="str">
        <f t="shared" si="16"/>
        <v>-</v>
      </c>
      <c r="U32" s="368">
        <v>0</v>
      </c>
      <c r="V32" s="368">
        <v>0</v>
      </c>
      <c r="W32" s="102" t="str">
        <f t="shared" si="1"/>
        <v/>
      </c>
      <c r="X32" s="289"/>
      <c r="Y32" s="269"/>
      <c r="Z32" s="43" t="str">
        <f t="shared" si="17"/>
        <v>-</v>
      </c>
      <c r="AA32" s="43" t="str">
        <f t="shared" si="18"/>
        <v>-</v>
      </c>
      <c r="AB32" s="368">
        <v>0</v>
      </c>
      <c r="AC32" s="368">
        <v>0</v>
      </c>
      <c r="AD32" s="102" t="str">
        <f t="shared" si="36"/>
        <v/>
      </c>
      <c r="AE32" s="289"/>
      <c r="AF32" s="269"/>
      <c r="AG32" s="43" t="str">
        <f t="shared" si="20"/>
        <v>-</v>
      </c>
      <c r="AH32" s="43" t="str">
        <f t="shared" si="21"/>
        <v>-</v>
      </c>
      <c r="AI32" s="368">
        <v>0</v>
      </c>
      <c r="AJ32" s="368">
        <v>0</v>
      </c>
      <c r="AK32" s="102" t="str">
        <f t="shared" si="2"/>
        <v/>
      </c>
      <c r="AL32" s="289"/>
      <c r="AM32" s="269"/>
      <c r="AN32" s="43" t="str">
        <f t="shared" si="22"/>
        <v>-</v>
      </c>
      <c r="AO32" s="43" t="str">
        <f t="shared" si="23"/>
        <v>-</v>
      </c>
      <c r="AP32" s="368">
        <v>0</v>
      </c>
      <c r="AQ32" s="368">
        <v>0</v>
      </c>
      <c r="AR32" s="102" t="str">
        <f t="shared" si="3"/>
        <v/>
      </c>
      <c r="AS32" s="289"/>
      <c r="AT32" s="269"/>
      <c r="AU32" s="43" t="str">
        <f t="shared" si="24"/>
        <v>-</v>
      </c>
      <c r="AV32" s="43" t="str">
        <f t="shared" si="25"/>
        <v>-</v>
      </c>
      <c r="AW32" s="368">
        <v>0</v>
      </c>
      <c r="AX32" s="368">
        <v>0</v>
      </c>
      <c r="AY32" s="102" t="str">
        <f t="shared" si="4"/>
        <v/>
      </c>
      <c r="AZ32" s="289"/>
      <c r="BA32" s="267"/>
      <c r="BB32" s="43" t="str">
        <f t="shared" si="26"/>
        <v>-</v>
      </c>
      <c r="BC32" s="43" t="str">
        <f t="shared" si="27"/>
        <v>-</v>
      </c>
      <c r="BD32" s="368">
        <v>0</v>
      </c>
      <c r="BE32" s="368">
        <v>0</v>
      </c>
      <c r="BF32" s="102" t="str">
        <f t="shared" si="5"/>
        <v/>
      </c>
      <c r="BG32" s="289"/>
      <c r="BH32" s="269"/>
      <c r="BI32" s="43" t="str">
        <f t="shared" si="28"/>
        <v>-</v>
      </c>
      <c r="BJ32" s="43" t="str">
        <f t="shared" si="29"/>
        <v>-</v>
      </c>
      <c r="BK32" s="368">
        <v>0</v>
      </c>
      <c r="BL32" s="368">
        <v>0</v>
      </c>
      <c r="BM32" s="102" t="str">
        <f t="shared" si="6"/>
        <v/>
      </c>
      <c r="BN32" s="289"/>
      <c r="BO32" s="269"/>
      <c r="BP32" s="43" t="str">
        <f t="shared" si="30"/>
        <v>-</v>
      </c>
      <c r="BQ32" s="43" t="str">
        <f t="shared" si="31"/>
        <v>-</v>
      </c>
      <c r="BR32" s="368">
        <v>0</v>
      </c>
      <c r="BS32" s="368">
        <v>0</v>
      </c>
      <c r="BT32" s="102" t="str">
        <f t="shared" si="7"/>
        <v/>
      </c>
      <c r="BU32" s="289"/>
      <c r="BV32" s="269"/>
      <c r="BW32" s="43" t="str">
        <f t="shared" si="32"/>
        <v>-</v>
      </c>
      <c r="BX32" s="43" t="str">
        <f t="shared" si="33"/>
        <v>-</v>
      </c>
      <c r="BY32" s="368">
        <v>0</v>
      </c>
      <c r="BZ32" s="368">
        <v>0</v>
      </c>
      <c r="CA32" s="102" t="str">
        <f t="shared" si="8"/>
        <v/>
      </c>
      <c r="CB32" s="289"/>
      <c r="CC32" s="269"/>
      <c r="CD32" s="43" t="str">
        <f t="shared" si="34"/>
        <v>-</v>
      </c>
      <c r="CE32" s="43" t="str">
        <f t="shared" si="35"/>
        <v>-</v>
      </c>
      <c r="CF32" s="368">
        <v>0</v>
      </c>
      <c r="CG32" s="368">
        <v>0</v>
      </c>
      <c r="CH32" s="102" t="str">
        <f t="shared" si="9"/>
        <v/>
      </c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</row>
    <row r="33" spans="1:120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86" t="str">
        <f t="shared" si="10"/>
        <v>-</v>
      </c>
      <c r="F33" s="86" t="str">
        <f t="shared" si="11"/>
        <v>-</v>
      </c>
      <c r="G33" s="368">
        <v>0</v>
      </c>
      <c r="H33" s="368">
        <v>0</v>
      </c>
      <c r="I33" s="141" t="str">
        <f t="shared" si="12"/>
        <v/>
      </c>
      <c r="J33" s="290">
        <f>SUM(J21:J32)</f>
        <v>0</v>
      </c>
      <c r="K33" s="275">
        <f>SUM(K21:K32)</f>
        <v>0</v>
      </c>
      <c r="L33" s="86" t="str">
        <f t="shared" si="13"/>
        <v>-</v>
      </c>
      <c r="M33" s="86" t="str">
        <f t="shared" si="14"/>
        <v>-</v>
      </c>
      <c r="N33" s="368">
        <v>0</v>
      </c>
      <c r="O33" s="368">
        <v>0</v>
      </c>
      <c r="P33" s="143" t="str">
        <f t="shared" si="0"/>
        <v/>
      </c>
      <c r="Q33" s="290">
        <f>SUM(Q21:Q32)</f>
        <v>0</v>
      </c>
      <c r="R33" s="275">
        <f>SUM(R21:R32)</f>
        <v>0</v>
      </c>
      <c r="S33" s="86" t="str">
        <f t="shared" si="15"/>
        <v>-</v>
      </c>
      <c r="T33" s="86" t="str">
        <f t="shared" si="16"/>
        <v>-</v>
      </c>
      <c r="U33" s="368">
        <v>0</v>
      </c>
      <c r="V33" s="368">
        <v>0</v>
      </c>
      <c r="W33" s="143" t="str">
        <f t="shared" si="1"/>
        <v/>
      </c>
      <c r="X33" s="290">
        <f>SUM(X21:X32)</f>
        <v>0</v>
      </c>
      <c r="Y33" s="275">
        <f>SUM(Y21:Y32)</f>
        <v>0</v>
      </c>
      <c r="Z33" s="86" t="str">
        <f t="shared" si="17"/>
        <v>-</v>
      </c>
      <c r="AA33" s="86" t="str">
        <f t="shared" si="18"/>
        <v>-</v>
      </c>
      <c r="AB33" s="368">
        <v>0</v>
      </c>
      <c r="AC33" s="368">
        <v>0</v>
      </c>
      <c r="AD33" s="143" t="str">
        <f t="shared" si="36"/>
        <v/>
      </c>
      <c r="AE33" s="290">
        <f>SUM(AE21:AE32)</f>
        <v>0</v>
      </c>
      <c r="AF33" s="275">
        <f>SUM(AF21:AF32)</f>
        <v>0</v>
      </c>
      <c r="AG33" s="86" t="str">
        <f t="shared" si="20"/>
        <v>-</v>
      </c>
      <c r="AH33" s="86" t="str">
        <f t="shared" si="21"/>
        <v>-</v>
      </c>
      <c r="AI33" s="368">
        <v>0</v>
      </c>
      <c r="AJ33" s="368">
        <v>0</v>
      </c>
      <c r="AK33" s="143" t="str">
        <f t="shared" si="2"/>
        <v/>
      </c>
      <c r="AL33" s="290">
        <f>SUM(AL21:AL32)</f>
        <v>0</v>
      </c>
      <c r="AM33" s="275">
        <f>SUM(AM21:AM32)</f>
        <v>0</v>
      </c>
      <c r="AN33" s="86" t="str">
        <f t="shared" si="22"/>
        <v>-</v>
      </c>
      <c r="AO33" s="86" t="str">
        <f t="shared" si="23"/>
        <v>-</v>
      </c>
      <c r="AP33" s="368">
        <v>0</v>
      </c>
      <c r="AQ33" s="368">
        <v>0</v>
      </c>
      <c r="AR33" s="143" t="str">
        <f t="shared" si="3"/>
        <v/>
      </c>
      <c r="AS33" s="290">
        <f>SUM(AS21:AS32)</f>
        <v>0</v>
      </c>
      <c r="AT33" s="275">
        <f>SUM(AT21:AT32)</f>
        <v>0</v>
      </c>
      <c r="AU33" s="86" t="str">
        <f t="shared" si="24"/>
        <v>-</v>
      </c>
      <c r="AV33" s="86" t="str">
        <f t="shared" si="25"/>
        <v>-</v>
      </c>
      <c r="AW33" s="368">
        <v>0</v>
      </c>
      <c r="AX33" s="368">
        <v>0</v>
      </c>
      <c r="AY33" s="143" t="str">
        <f t="shared" si="4"/>
        <v/>
      </c>
      <c r="AZ33" s="290">
        <f>SUM(AZ21:AZ32)</f>
        <v>0</v>
      </c>
      <c r="BA33" s="275">
        <f>SUM(BA21:BA32)</f>
        <v>0</v>
      </c>
      <c r="BB33" s="86" t="str">
        <f t="shared" si="26"/>
        <v>-</v>
      </c>
      <c r="BC33" s="86" t="str">
        <f t="shared" si="27"/>
        <v>-</v>
      </c>
      <c r="BD33" s="368">
        <v>0</v>
      </c>
      <c r="BE33" s="368">
        <v>0</v>
      </c>
      <c r="BF33" s="143" t="str">
        <f t="shared" si="5"/>
        <v/>
      </c>
      <c r="BG33" s="290">
        <f>SUM(BG21:BG32)</f>
        <v>0</v>
      </c>
      <c r="BH33" s="275">
        <f>SUM(BH21:BH32)</f>
        <v>0</v>
      </c>
      <c r="BI33" s="86" t="str">
        <f t="shared" si="28"/>
        <v>-</v>
      </c>
      <c r="BJ33" s="86" t="str">
        <f t="shared" si="29"/>
        <v>-</v>
      </c>
      <c r="BK33" s="368">
        <v>0</v>
      </c>
      <c r="BL33" s="368">
        <v>0</v>
      </c>
      <c r="BM33" s="143" t="str">
        <f t="shared" si="6"/>
        <v/>
      </c>
      <c r="BN33" s="290">
        <f>SUM(BN21:BN32)</f>
        <v>0</v>
      </c>
      <c r="BO33" s="275">
        <f>SUM(BO21:BO32)</f>
        <v>0</v>
      </c>
      <c r="BP33" s="86" t="str">
        <f t="shared" si="30"/>
        <v>-</v>
      </c>
      <c r="BQ33" s="86" t="str">
        <f t="shared" si="31"/>
        <v>-</v>
      </c>
      <c r="BR33" s="368">
        <v>0</v>
      </c>
      <c r="BS33" s="368">
        <v>0</v>
      </c>
      <c r="BT33" s="143" t="str">
        <f t="shared" si="7"/>
        <v/>
      </c>
      <c r="BU33" s="290">
        <f>SUM(BU21:BU32)</f>
        <v>0</v>
      </c>
      <c r="BV33" s="275">
        <f>SUM(BV21:BV32)</f>
        <v>0</v>
      </c>
      <c r="BW33" s="86" t="str">
        <f t="shared" si="32"/>
        <v>-</v>
      </c>
      <c r="BX33" s="86" t="str">
        <f t="shared" si="33"/>
        <v>-</v>
      </c>
      <c r="BY33" s="368">
        <v>0</v>
      </c>
      <c r="BZ33" s="368">
        <v>0</v>
      </c>
      <c r="CA33" s="143" t="str">
        <f t="shared" si="8"/>
        <v/>
      </c>
      <c r="CB33" s="290">
        <f>SUM(CB21:CB32)</f>
        <v>0</v>
      </c>
      <c r="CC33" s="275">
        <f>SUM(CC21:CC32)</f>
        <v>0</v>
      </c>
      <c r="CD33" s="86" t="str">
        <f t="shared" si="34"/>
        <v>-</v>
      </c>
      <c r="CE33" s="86" t="str">
        <f t="shared" si="35"/>
        <v>-</v>
      </c>
      <c r="CF33" s="368">
        <v>0</v>
      </c>
      <c r="CG33" s="368">
        <v>0</v>
      </c>
      <c r="CH33" s="143" t="str">
        <f t="shared" si="9"/>
        <v/>
      </c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</row>
    <row r="34" spans="1:120" ht="12.75" customHeight="1" thickTop="1" x14ac:dyDescent="0.2">
      <c r="A34" s="427">
        <v>2007</v>
      </c>
      <c r="B34" s="55" t="s">
        <v>21</v>
      </c>
      <c r="C34" s="272"/>
      <c r="D34" s="273"/>
      <c r="E34" s="13" t="str">
        <f t="shared" si="10"/>
        <v>-</v>
      </c>
      <c r="F34" s="13" t="str">
        <f t="shared" si="11"/>
        <v>-</v>
      </c>
      <c r="G34" s="368">
        <v>0</v>
      </c>
      <c r="H34" s="368">
        <v>0</v>
      </c>
      <c r="I34" s="30" t="str">
        <f t="shared" si="12"/>
        <v/>
      </c>
      <c r="J34" s="291"/>
      <c r="K34" s="273"/>
      <c r="L34" s="13" t="str">
        <f t="shared" si="13"/>
        <v>-</v>
      </c>
      <c r="M34" s="13" t="str">
        <f t="shared" si="14"/>
        <v>-</v>
      </c>
      <c r="N34" s="368">
        <v>0</v>
      </c>
      <c r="O34" s="368">
        <v>0</v>
      </c>
      <c r="P34" s="14" t="str">
        <f t="shared" si="0"/>
        <v/>
      </c>
      <c r="Q34" s="291"/>
      <c r="R34" s="273"/>
      <c r="S34" s="13" t="str">
        <f t="shared" si="15"/>
        <v>-</v>
      </c>
      <c r="T34" s="13" t="str">
        <f t="shared" si="16"/>
        <v>-</v>
      </c>
      <c r="U34" s="368">
        <v>0</v>
      </c>
      <c r="V34" s="368">
        <v>0</v>
      </c>
      <c r="W34" s="14" t="str">
        <f t="shared" si="1"/>
        <v/>
      </c>
      <c r="X34" s="291"/>
      <c r="Y34" s="273"/>
      <c r="Z34" s="13" t="str">
        <f t="shared" si="17"/>
        <v>-</v>
      </c>
      <c r="AA34" s="13" t="str">
        <f t="shared" si="18"/>
        <v>-</v>
      </c>
      <c r="AB34" s="368">
        <v>0</v>
      </c>
      <c r="AC34" s="368">
        <v>0</v>
      </c>
      <c r="AD34" s="14" t="str">
        <f t="shared" si="36"/>
        <v/>
      </c>
      <c r="AE34" s="291"/>
      <c r="AF34" s="273"/>
      <c r="AG34" s="13" t="str">
        <f t="shared" si="20"/>
        <v>-</v>
      </c>
      <c r="AH34" s="13" t="str">
        <f t="shared" si="21"/>
        <v>-</v>
      </c>
      <c r="AI34" s="368">
        <v>0</v>
      </c>
      <c r="AJ34" s="368">
        <v>0</v>
      </c>
      <c r="AK34" s="14" t="str">
        <f t="shared" si="2"/>
        <v/>
      </c>
      <c r="AL34" s="291"/>
      <c r="AM34" s="273"/>
      <c r="AN34" s="13" t="str">
        <f t="shared" si="22"/>
        <v>-</v>
      </c>
      <c r="AO34" s="13" t="str">
        <f t="shared" si="23"/>
        <v>-</v>
      </c>
      <c r="AP34" s="368">
        <v>0</v>
      </c>
      <c r="AQ34" s="368">
        <v>0</v>
      </c>
      <c r="AR34" s="14" t="str">
        <f t="shared" si="3"/>
        <v/>
      </c>
      <c r="AS34" s="291"/>
      <c r="AT34" s="273"/>
      <c r="AU34" s="13" t="str">
        <f t="shared" si="24"/>
        <v>-</v>
      </c>
      <c r="AV34" s="13" t="str">
        <f t="shared" si="25"/>
        <v>-</v>
      </c>
      <c r="AW34" s="368">
        <v>0</v>
      </c>
      <c r="AX34" s="368">
        <v>0</v>
      </c>
      <c r="AY34" s="14" t="str">
        <f t="shared" si="4"/>
        <v/>
      </c>
      <c r="AZ34" s="291"/>
      <c r="BA34" s="273"/>
      <c r="BB34" s="13" t="str">
        <f t="shared" si="26"/>
        <v>-</v>
      </c>
      <c r="BC34" s="13" t="str">
        <f t="shared" si="27"/>
        <v>-</v>
      </c>
      <c r="BD34" s="368">
        <v>0</v>
      </c>
      <c r="BE34" s="368">
        <v>0</v>
      </c>
      <c r="BF34" s="14" t="str">
        <f t="shared" si="5"/>
        <v/>
      </c>
      <c r="BG34" s="291"/>
      <c r="BH34" s="273"/>
      <c r="BI34" s="13" t="str">
        <f t="shared" si="28"/>
        <v>-</v>
      </c>
      <c r="BJ34" s="13" t="str">
        <f t="shared" si="29"/>
        <v>-</v>
      </c>
      <c r="BK34" s="368">
        <v>0</v>
      </c>
      <c r="BL34" s="368">
        <v>0</v>
      </c>
      <c r="BM34" s="14" t="str">
        <f t="shared" si="6"/>
        <v/>
      </c>
      <c r="BN34" s="291"/>
      <c r="BO34" s="273"/>
      <c r="BP34" s="13" t="str">
        <f t="shared" si="30"/>
        <v>-</v>
      </c>
      <c r="BQ34" s="13" t="str">
        <f t="shared" si="31"/>
        <v>-</v>
      </c>
      <c r="BR34" s="368">
        <v>0</v>
      </c>
      <c r="BS34" s="368">
        <v>0</v>
      </c>
      <c r="BT34" s="14" t="str">
        <f t="shared" si="7"/>
        <v/>
      </c>
      <c r="BU34" s="291"/>
      <c r="BV34" s="273"/>
      <c r="BW34" s="13" t="str">
        <f t="shared" si="32"/>
        <v>-</v>
      </c>
      <c r="BX34" s="13" t="str">
        <f t="shared" si="33"/>
        <v>-</v>
      </c>
      <c r="BY34" s="368">
        <v>0</v>
      </c>
      <c r="BZ34" s="368">
        <v>0</v>
      </c>
      <c r="CA34" s="14" t="str">
        <f t="shared" si="8"/>
        <v/>
      </c>
      <c r="CB34" s="291"/>
      <c r="CC34" s="273"/>
      <c r="CD34" s="13" t="str">
        <f t="shared" si="34"/>
        <v>-</v>
      </c>
      <c r="CE34" s="13" t="str">
        <f t="shared" si="35"/>
        <v>-</v>
      </c>
      <c r="CF34" s="368">
        <v>0</v>
      </c>
      <c r="CG34" s="368">
        <v>0</v>
      </c>
      <c r="CH34" s="14" t="str">
        <f t="shared" si="9"/>
        <v/>
      </c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</row>
    <row r="35" spans="1:120" x14ac:dyDescent="0.2">
      <c r="A35" s="428"/>
      <c r="B35" s="56" t="s">
        <v>22</v>
      </c>
      <c r="C35" s="266"/>
      <c r="D35" s="267"/>
      <c r="E35" s="7" t="str">
        <f t="shared" si="10"/>
        <v>-</v>
      </c>
      <c r="F35" s="7" t="str">
        <f t="shared" si="11"/>
        <v>-</v>
      </c>
      <c r="G35" s="368">
        <v>0</v>
      </c>
      <c r="H35" s="368">
        <v>0</v>
      </c>
      <c r="I35" s="9" t="str">
        <f t="shared" si="12"/>
        <v/>
      </c>
      <c r="J35" s="288"/>
      <c r="K35" s="267"/>
      <c r="L35" s="7" t="str">
        <f t="shared" si="13"/>
        <v>-</v>
      </c>
      <c r="M35" s="7" t="str">
        <f t="shared" si="14"/>
        <v>-</v>
      </c>
      <c r="N35" s="368">
        <v>0</v>
      </c>
      <c r="O35" s="368">
        <v>0</v>
      </c>
      <c r="P35" s="10" t="str">
        <f t="shared" si="0"/>
        <v/>
      </c>
      <c r="Q35" s="288"/>
      <c r="R35" s="267"/>
      <c r="S35" s="7" t="str">
        <f t="shared" si="15"/>
        <v>-</v>
      </c>
      <c r="T35" s="7" t="str">
        <f t="shared" si="16"/>
        <v>-</v>
      </c>
      <c r="U35" s="368">
        <v>0</v>
      </c>
      <c r="V35" s="368">
        <v>0</v>
      </c>
      <c r="W35" s="10" t="str">
        <f t="shared" si="1"/>
        <v/>
      </c>
      <c r="X35" s="288"/>
      <c r="Y35" s="267"/>
      <c r="Z35" s="7" t="str">
        <f t="shared" si="17"/>
        <v>-</v>
      </c>
      <c r="AA35" s="7" t="str">
        <f t="shared" si="18"/>
        <v>-</v>
      </c>
      <c r="AB35" s="368">
        <v>0</v>
      </c>
      <c r="AC35" s="368">
        <v>0</v>
      </c>
      <c r="AD35" s="10" t="str">
        <f t="shared" si="36"/>
        <v/>
      </c>
      <c r="AE35" s="288"/>
      <c r="AF35" s="267"/>
      <c r="AG35" s="7" t="str">
        <f t="shared" si="20"/>
        <v>-</v>
      </c>
      <c r="AH35" s="7" t="str">
        <f t="shared" si="21"/>
        <v>-</v>
      </c>
      <c r="AI35" s="368">
        <v>0</v>
      </c>
      <c r="AJ35" s="368">
        <v>0</v>
      </c>
      <c r="AK35" s="10" t="str">
        <f t="shared" si="2"/>
        <v/>
      </c>
      <c r="AL35" s="288"/>
      <c r="AM35" s="267"/>
      <c r="AN35" s="7" t="str">
        <f t="shared" si="22"/>
        <v>-</v>
      </c>
      <c r="AO35" s="7" t="str">
        <f t="shared" si="23"/>
        <v>-</v>
      </c>
      <c r="AP35" s="368">
        <v>0</v>
      </c>
      <c r="AQ35" s="368">
        <v>0</v>
      </c>
      <c r="AR35" s="10" t="str">
        <f t="shared" si="3"/>
        <v/>
      </c>
      <c r="AS35" s="288"/>
      <c r="AT35" s="267"/>
      <c r="AU35" s="7" t="str">
        <f t="shared" si="24"/>
        <v>-</v>
      </c>
      <c r="AV35" s="7" t="str">
        <f t="shared" si="25"/>
        <v>-</v>
      </c>
      <c r="AW35" s="368">
        <v>0</v>
      </c>
      <c r="AX35" s="368">
        <v>0</v>
      </c>
      <c r="AY35" s="10" t="str">
        <f t="shared" si="4"/>
        <v/>
      </c>
      <c r="AZ35" s="288"/>
      <c r="BA35" s="267"/>
      <c r="BB35" s="7" t="str">
        <f t="shared" si="26"/>
        <v>-</v>
      </c>
      <c r="BC35" s="7" t="str">
        <f t="shared" si="27"/>
        <v>-</v>
      </c>
      <c r="BD35" s="368">
        <v>0</v>
      </c>
      <c r="BE35" s="368">
        <v>0</v>
      </c>
      <c r="BF35" s="10" t="str">
        <f t="shared" si="5"/>
        <v/>
      </c>
      <c r="BG35" s="288"/>
      <c r="BH35" s="267"/>
      <c r="BI35" s="7" t="str">
        <f t="shared" si="28"/>
        <v>-</v>
      </c>
      <c r="BJ35" s="7" t="str">
        <f t="shared" si="29"/>
        <v>-</v>
      </c>
      <c r="BK35" s="368">
        <v>0</v>
      </c>
      <c r="BL35" s="368">
        <v>0</v>
      </c>
      <c r="BM35" s="10" t="str">
        <f t="shared" si="6"/>
        <v/>
      </c>
      <c r="BN35" s="288"/>
      <c r="BO35" s="267"/>
      <c r="BP35" s="7" t="str">
        <f t="shared" si="30"/>
        <v>-</v>
      </c>
      <c r="BQ35" s="7" t="str">
        <f t="shared" si="31"/>
        <v>-</v>
      </c>
      <c r="BR35" s="368">
        <v>0</v>
      </c>
      <c r="BS35" s="368">
        <v>0</v>
      </c>
      <c r="BT35" s="10" t="str">
        <f t="shared" si="7"/>
        <v/>
      </c>
      <c r="BU35" s="288"/>
      <c r="BV35" s="267"/>
      <c r="BW35" s="7" t="str">
        <f t="shared" si="32"/>
        <v>-</v>
      </c>
      <c r="BX35" s="7" t="str">
        <f t="shared" si="33"/>
        <v>-</v>
      </c>
      <c r="BY35" s="368">
        <v>0</v>
      </c>
      <c r="BZ35" s="368">
        <v>0</v>
      </c>
      <c r="CA35" s="10" t="str">
        <f t="shared" si="8"/>
        <v/>
      </c>
      <c r="CB35" s="288"/>
      <c r="CC35" s="267"/>
      <c r="CD35" s="7" t="str">
        <f t="shared" si="34"/>
        <v>-</v>
      </c>
      <c r="CE35" s="7" t="str">
        <f t="shared" si="35"/>
        <v>-</v>
      </c>
      <c r="CF35" s="368">
        <v>0</v>
      </c>
      <c r="CG35" s="368">
        <v>0</v>
      </c>
      <c r="CH35" s="10" t="str">
        <f t="shared" si="9"/>
        <v/>
      </c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</row>
    <row r="36" spans="1:120" x14ac:dyDescent="0.2">
      <c r="A36" s="428"/>
      <c r="B36" s="56" t="s">
        <v>23</v>
      </c>
      <c r="C36" s="266"/>
      <c r="D36" s="267"/>
      <c r="E36" s="7" t="str">
        <f t="shared" si="10"/>
        <v>-</v>
      </c>
      <c r="F36" s="7" t="str">
        <f t="shared" si="11"/>
        <v>-</v>
      </c>
      <c r="G36" s="368">
        <v>0</v>
      </c>
      <c r="H36" s="368">
        <v>0</v>
      </c>
      <c r="I36" s="9" t="str">
        <f t="shared" si="12"/>
        <v/>
      </c>
      <c r="J36" s="288"/>
      <c r="K36" s="267"/>
      <c r="L36" s="7" t="str">
        <f t="shared" si="13"/>
        <v>-</v>
      </c>
      <c r="M36" s="7" t="str">
        <f t="shared" si="14"/>
        <v>-</v>
      </c>
      <c r="N36" s="368">
        <v>0</v>
      </c>
      <c r="O36" s="368">
        <v>0</v>
      </c>
      <c r="P36" s="10" t="str">
        <f t="shared" si="0"/>
        <v/>
      </c>
      <c r="Q36" s="288"/>
      <c r="R36" s="267"/>
      <c r="S36" s="7" t="str">
        <f t="shared" si="15"/>
        <v>-</v>
      </c>
      <c r="T36" s="7" t="str">
        <f t="shared" si="16"/>
        <v>-</v>
      </c>
      <c r="U36" s="368">
        <v>0</v>
      </c>
      <c r="V36" s="368">
        <v>0</v>
      </c>
      <c r="W36" s="10" t="str">
        <f t="shared" si="1"/>
        <v/>
      </c>
      <c r="X36" s="288"/>
      <c r="Y36" s="267"/>
      <c r="Z36" s="7" t="str">
        <f t="shared" si="17"/>
        <v>-</v>
      </c>
      <c r="AA36" s="7" t="str">
        <f t="shared" si="18"/>
        <v>-</v>
      </c>
      <c r="AB36" s="368">
        <v>0</v>
      </c>
      <c r="AC36" s="368">
        <v>0</v>
      </c>
      <c r="AD36" s="10" t="str">
        <f t="shared" si="36"/>
        <v/>
      </c>
      <c r="AE36" s="288"/>
      <c r="AF36" s="267"/>
      <c r="AG36" s="7" t="str">
        <f t="shared" si="20"/>
        <v>-</v>
      </c>
      <c r="AH36" s="7" t="str">
        <f t="shared" si="21"/>
        <v>-</v>
      </c>
      <c r="AI36" s="368">
        <v>0</v>
      </c>
      <c r="AJ36" s="368">
        <v>0</v>
      </c>
      <c r="AK36" s="10" t="str">
        <f t="shared" si="2"/>
        <v/>
      </c>
      <c r="AL36" s="288"/>
      <c r="AM36" s="267"/>
      <c r="AN36" s="7" t="str">
        <f t="shared" si="22"/>
        <v>-</v>
      </c>
      <c r="AO36" s="7" t="str">
        <f t="shared" si="23"/>
        <v>-</v>
      </c>
      <c r="AP36" s="368">
        <v>0</v>
      </c>
      <c r="AQ36" s="368">
        <v>0</v>
      </c>
      <c r="AR36" s="10" t="str">
        <f t="shared" si="3"/>
        <v/>
      </c>
      <c r="AS36" s="288"/>
      <c r="AT36" s="267"/>
      <c r="AU36" s="7" t="str">
        <f t="shared" si="24"/>
        <v>-</v>
      </c>
      <c r="AV36" s="7" t="str">
        <f t="shared" si="25"/>
        <v>-</v>
      </c>
      <c r="AW36" s="368">
        <v>0</v>
      </c>
      <c r="AX36" s="368">
        <v>0</v>
      </c>
      <c r="AY36" s="10" t="str">
        <f t="shared" si="4"/>
        <v/>
      </c>
      <c r="AZ36" s="288"/>
      <c r="BA36" s="267"/>
      <c r="BB36" s="7" t="str">
        <f t="shared" si="26"/>
        <v>-</v>
      </c>
      <c r="BC36" s="7" t="str">
        <f t="shared" si="27"/>
        <v>-</v>
      </c>
      <c r="BD36" s="368">
        <v>0</v>
      </c>
      <c r="BE36" s="368">
        <v>0</v>
      </c>
      <c r="BF36" s="10" t="str">
        <f t="shared" si="5"/>
        <v/>
      </c>
      <c r="BG36" s="288"/>
      <c r="BH36" s="267"/>
      <c r="BI36" s="7" t="str">
        <f t="shared" si="28"/>
        <v>-</v>
      </c>
      <c r="BJ36" s="7" t="str">
        <f t="shared" si="29"/>
        <v>-</v>
      </c>
      <c r="BK36" s="368">
        <v>0</v>
      </c>
      <c r="BL36" s="368">
        <v>0</v>
      </c>
      <c r="BM36" s="10" t="str">
        <f t="shared" si="6"/>
        <v/>
      </c>
      <c r="BN36" s="288"/>
      <c r="BO36" s="267"/>
      <c r="BP36" s="7" t="str">
        <f t="shared" si="30"/>
        <v>-</v>
      </c>
      <c r="BQ36" s="7" t="str">
        <f t="shared" si="31"/>
        <v>-</v>
      </c>
      <c r="BR36" s="368">
        <v>0</v>
      </c>
      <c r="BS36" s="368">
        <v>0</v>
      </c>
      <c r="BT36" s="10" t="str">
        <f t="shared" si="7"/>
        <v/>
      </c>
      <c r="BU36" s="288"/>
      <c r="BV36" s="267"/>
      <c r="BW36" s="7" t="str">
        <f t="shared" si="32"/>
        <v>-</v>
      </c>
      <c r="BX36" s="7" t="str">
        <f t="shared" si="33"/>
        <v>-</v>
      </c>
      <c r="BY36" s="368">
        <v>0</v>
      </c>
      <c r="BZ36" s="368">
        <v>0</v>
      </c>
      <c r="CA36" s="10" t="str">
        <f t="shared" si="8"/>
        <v/>
      </c>
      <c r="CB36" s="288"/>
      <c r="CC36" s="267"/>
      <c r="CD36" s="7" t="str">
        <f t="shared" si="34"/>
        <v>-</v>
      </c>
      <c r="CE36" s="7" t="str">
        <f t="shared" si="35"/>
        <v>-</v>
      </c>
      <c r="CF36" s="368">
        <v>0</v>
      </c>
      <c r="CG36" s="368">
        <v>0</v>
      </c>
      <c r="CH36" s="10" t="str">
        <f t="shared" si="9"/>
        <v/>
      </c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</row>
    <row r="37" spans="1:120" x14ac:dyDescent="0.2">
      <c r="A37" s="428"/>
      <c r="B37" s="56" t="s">
        <v>24</v>
      </c>
      <c r="C37" s="266"/>
      <c r="D37" s="267"/>
      <c r="E37" s="7" t="str">
        <f t="shared" si="10"/>
        <v>-</v>
      </c>
      <c r="F37" s="7" t="str">
        <f t="shared" si="11"/>
        <v>-</v>
      </c>
      <c r="G37" s="368">
        <v>0</v>
      </c>
      <c r="H37" s="368">
        <v>0</v>
      </c>
      <c r="I37" s="9" t="str">
        <f t="shared" si="12"/>
        <v/>
      </c>
      <c r="J37" s="288"/>
      <c r="K37" s="267"/>
      <c r="L37" s="7" t="str">
        <f t="shared" si="13"/>
        <v>-</v>
      </c>
      <c r="M37" s="7" t="str">
        <f t="shared" si="14"/>
        <v>-</v>
      </c>
      <c r="N37" s="368">
        <v>0</v>
      </c>
      <c r="O37" s="368">
        <v>0</v>
      </c>
      <c r="P37" s="10" t="str">
        <f t="shared" si="0"/>
        <v/>
      </c>
      <c r="Q37" s="288"/>
      <c r="R37" s="267"/>
      <c r="S37" s="7" t="str">
        <f t="shared" si="15"/>
        <v>-</v>
      </c>
      <c r="T37" s="7" t="str">
        <f t="shared" si="16"/>
        <v>-</v>
      </c>
      <c r="U37" s="368">
        <v>0</v>
      </c>
      <c r="V37" s="368">
        <v>0</v>
      </c>
      <c r="W37" s="10" t="str">
        <f t="shared" si="1"/>
        <v/>
      </c>
      <c r="X37" s="288"/>
      <c r="Y37" s="267"/>
      <c r="Z37" s="7" t="str">
        <f t="shared" si="17"/>
        <v>-</v>
      </c>
      <c r="AA37" s="7" t="str">
        <f t="shared" si="18"/>
        <v>-</v>
      </c>
      <c r="AB37" s="368">
        <v>0</v>
      </c>
      <c r="AC37" s="368">
        <v>0</v>
      </c>
      <c r="AD37" s="10" t="str">
        <f t="shared" si="36"/>
        <v/>
      </c>
      <c r="AE37" s="288"/>
      <c r="AF37" s="267"/>
      <c r="AG37" s="7" t="str">
        <f t="shared" si="20"/>
        <v>-</v>
      </c>
      <c r="AH37" s="7" t="str">
        <f t="shared" si="21"/>
        <v>-</v>
      </c>
      <c r="AI37" s="368">
        <v>0</v>
      </c>
      <c r="AJ37" s="368">
        <v>0</v>
      </c>
      <c r="AK37" s="10" t="str">
        <f t="shared" si="2"/>
        <v/>
      </c>
      <c r="AL37" s="288"/>
      <c r="AM37" s="267"/>
      <c r="AN37" s="7" t="str">
        <f t="shared" si="22"/>
        <v>-</v>
      </c>
      <c r="AO37" s="7" t="str">
        <f t="shared" si="23"/>
        <v>-</v>
      </c>
      <c r="AP37" s="368">
        <v>0</v>
      </c>
      <c r="AQ37" s="368">
        <v>0</v>
      </c>
      <c r="AR37" s="10" t="str">
        <f t="shared" si="3"/>
        <v/>
      </c>
      <c r="AS37" s="288"/>
      <c r="AT37" s="267"/>
      <c r="AU37" s="7" t="str">
        <f t="shared" si="24"/>
        <v>-</v>
      </c>
      <c r="AV37" s="7" t="str">
        <f t="shared" si="25"/>
        <v>-</v>
      </c>
      <c r="AW37" s="368">
        <v>0</v>
      </c>
      <c r="AX37" s="368">
        <v>0</v>
      </c>
      <c r="AY37" s="10" t="str">
        <f t="shared" si="4"/>
        <v/>
      </c>
      <c r="AZ37" s="288"/>
      <c r="BA37" s="267"/>
      <c r="BB37" s="7" t="str">
        <f t="shared" si="26"/>
        <v>-</v>
      </c>
      <c r="BC37" s="7" t="str">
        <f t="shared" si="27"/>
        <v>-</v>
      </c>
      <c r="BD37" s="368">
        <v>0</v>
      </c>
      <c r="BE37" s="368">
        <v>0</v>
      </c>
      <c r="BF37" s="10" t="str">
        <f t="shared" si="5"/>
        <v/>
      </c>
      <c r="BG37" s="288"/>
      <c r="BH37" s="267"/>
      <c r="BI37" s="7" t="str">
        <f t="shared" si="28"/>
        <v>-</v>
      </c>
      <c r="BJ37" s="7" t="str">
        <f t="shared" si="29"/>
        <v>-</v>
      </c>
      <c r="BK37" s="368">
        <v>0</v>
      </c>
      <c r="BL37" s="368">
        <v>0</v>
      </c>
      <c r="BM37" s="10" t="str">
        <f t="shared" si="6"/>
        <v/>
      </c>
      <c r="BN37" s="288"/>
      <c r="BO37" s="267"/>
      <c r="BP37" s="7" t="str">
        <f t="shared" si="30"/>
        <v>-</v>
      </c>
      <c r="BQ37" s="7" t="str">
        <f t="shared" si="31"/>
        <v>-</v>
      </c>
      <c r="BR37" s="368">
        <v>0</v>
      </c>
      <c r="BS37" s="368">
        <v>0</v>
      </c>
      <c r="BT37" s="10" t="str">
        <f t="shared" si="7"/>
        <v/>
      </c>
      <c r="BU37" s="288"/>
      <c r="BV37" s="267"/>
      <c r="BW37" s="7" t="str">
        <f t="shared" si="32"/>
        <v>-</v>
      </c>
      <c r="BX37" s="7" t="str">
        <f t="shared" si="33"/>
        <v>-</v>
      </c>
      <c r="BY37" s="368">
        <v>0</v>
      </c>
      <c r="BZ37" s="368">
        <v>0</v>
      </c>
      <c r="CA37" s="10" t="str">
        <f t="shared" si="8"/>
        <v/>
      </c>
      <c r="CB37" s="288"/>
      <c r="CC37" s="267"/>
      <c r="CD37" s="7" t="str">
        <f t="shared" si="34"/>
        <v>-</v>
      </c>
      <c r="CE37" s="7" t="str">
        <f t="shared" si="35"/>
        <v>-</v>
      </c>
      <c r="CF37" s="368">
        <v>0</v>
      </c>
      <c r="CG37" s="368">
        <v>0</v>
      </c>
      <c r="CH37" s="10" t="str">
        <f t="shared" si="9"/>
        <v/>
      </c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</row>
    <row r="38" spans="1:120" x14ac:dyDescent="0.2">
      <c r="A38" s="428"/>
      <c r="B38" s="56" t="s">
        <v>25</v>
      </c>
      <c r="C38" s="266"/>
      <c r="D38" s="267"/>
      <c r="E38" s="7" t="str">
        <f t="shared" si="10"/>
        <v>-</v>
      </c>
      <c r="F38" s="7" t="str">
        <f t="shared" si="11"/>
        <v>-</v>
      </c>
      <c r="G38" s="368">
        <v>0</v>
      </c>
      <c r="H38" s="368">
        <v>0</v>
      </c>
      <c r="I38" s="9" t="str">
        <f t="shared" si="12"/>
        <v/>
      </c>
      <c r="J38" s="288"/>
      <c r="K38" s="267"/>
      <c r="L38" s="7" t="str">
        <f t="shared" si="13"/>
        <v>-</v>
      </c>
      <c r="M38" s="7" t="str">
        <f t="shared" si="14"/>
        <v>-</v>
      </c>
      <c r="N38" s="368">
        <v>0</v>
      </c>
      <c r="O38" s="368">
        <v>0</v>
      </c>
      <c r="P38" s="10" t="str">
        <f t="shared" si="0"/>
        <v/>
      </c>
      <c r="Q38" s="288"/>
      <c r="R38" s="267"/>
      <c r="S38" s="7" t="str">
        <f t="shared" si="15"/>
        <v>-</v>
      </c>
      <c r="T38" s="7" t="str">
        <f t="shared" si="16"/>
        <v>-</v>
      </c>
      <c r="U38" s="368">
        <v>0</v>
      </c>
      <c r="V38" s="368">
        <v>0</v>
      </c>
      <c r="W38" s="10" t="str">
        <f t="shared" si="1"/>
        <v/>
      </c>
      <c r="X38" s="288"/>
      <c r="Y38" s="267"/>
      <c r="Z38" s="7" t="str">
        <f t="shared" si="17"/>
        <v>-</v>
      </c>
      <c r="AA38" s="7" t="str">
        <f t="shared" si="18"/>
        <v>-</v>
      </c>
      <c r="AB38" s="368">
        <v>0</v>
      </c>
      <c r="AC38" s="368">
        <v>0</v>
      </c>
      <c r="AD38" s="10" t="str">
        <f t="shared" si="36"/>
        <v/>
      </c>
      <c r="AE38" s="288"/>
      <c r="AF38" s="267"/>
      <c r="AG38" s="7" t="str">
        <f t="shared" si="20"/>
        <v>-</v>
      </c>
      <c r="AH38" s="7" t="str">
        <f t="shared" si="21"/>
        <v>-</v>
      </c>
      <c r="AI38" s="368">
        <v>0</v>
      </c>
      <c r="AJ38" s="368">
        <v>0</v>
      </c>
      <c r="AK38" s="10" t="str">
        <f t="shared" si="2"/>
        <v/>
      </c>
      <c r="AL38" s="288"/>
      <c r="AM38" s="267"/>
      <c r="AN38" s="7" t="str">
        <f t="shared" si="22"/>
        <v>-</v>
      </c>
      <c r="AO38" s="7" t="str">
        <f t="shared" si="23"/>
        <v>-</v>
      </c>
      <c r="AP38" s="368">
        <v>0</v>
      </c>
      <c r="AQ38" s="368">
        <v>0</v>
      </c>
      <c r="AR38" s="10" t="str">
        <f t="shared" si="3"/>
        <v/>
      </c>
      <c r="AS38" s="288"/>
      <c r="AT38" s="267"/>
      <c r="AU38" s="7" t="str">
        <f t="shared" si="24"/>
        <v>-</v>
      </c>
      <c r="AV38" s="7" t="str">
        <f t="shared" si="25"/>
        <v>-</v>
      </c>
      <c r="AW38" s="368">
        <v>0</v>
      </c>
      <c r="AX38" s="368">
        <v>0</v>
      </c>
      <c r="AY38" s="10" t="str">
        <f t="shared" si="4"/>
        <v/>
      </c>
      <c r="AZ38" s="288"/>
      <c r="BA38" s="267"/>
      <c r="BB38" s="7" t="str">
        <f t="shared" si="26"/>
        <v>-</v>
      </c>
      <c r="BC38" s="7" t="str">
        <f t="shared" si="27"/>
        <v>-</v>
      </c>
      <c r="BD38" s="368">
        <v>0</v>
      </c>
      <c r="BE38" s="368">
        <v>0</v>
      </c>
      <c r="BF38" s="10" t="str">
        <f t="shared" si="5"/>
        <v/>
      </c>
      <c r="BG38" s="288"/>
      <c r="BH38" s="267"/>
      <c r="BI38" s="7" t="str">
        <f t="shared" si="28"/>
        <v>-</v>
      </c>
      <c r="BJ38" s="7" t="str">
        <f t="shared" si="29"/>
        <v>-</v>
      </c>
      <c r="BK38" s="368">
        <v>0</v>
      </c>
      <c r="BL38" s="368">
        <v>0</v>
      </c>
      <c r="BM38" s="10" t="str">
        <f t="shared" si="6"/>
        <v/>
      </c>
      <c r="BN38" s="288"/>
      <c r="BO38" s="267"/>
      <c r="BP38" s="7" t="str">
        <f t="shared" si="30"/>
        <v>-</v>
      </c>
      <c r="BQ38" s="7" t="str">
        <f t="shared" si="31"/>
        <v>-</v>
      </c>
      <c r="BR38" s="368">
        <v>0</v>
      </c>
      <c r="BS38" s="368">
        <v>0</v>
      </c>
      <c r="BT38" s="10" t="str">
        <f t="shared" si="7"/>
        <v/>
      </c>
      <c r="BU38" s="288"/>
      <c r="BV38" s="267"/>
      <c r="BW38" s="7" t="str">
        <f t="shared" si="32"/>
        <v>-</v>
      </c>
      <c r="BX38" s="7" t="str">
        <f t="shared" si="33"/>
        <v>-</v>
      </c>
      <c r="BY38" s="368">
        <v>0</v>
      </c>
      <c r="BZ38" s="368">
        <v>0</v>
      </c>
      <c r="CA38" s="10" t="str">
        <f t="shared" si="8"/>
        <v/>
      </c>
      <c r="CB38" s="288"/>
      <c r="CC38" s="267"/>
      <c r="CD38" s="7" t="str">
        <f t="shared" si="34"/>
        <v>-</v>
      </c>
      <c r="CE38" s="7" t="str">
        <f t="shared" si="35"/>
        <v>-</v>
      </c>
      <c r="CF38" s="368">
        <v>0</v>
      </c>
      <c r="CG38" s="368">
        <v>0</v>
      </c>
      <c r="CH38" s="10" t="str">
        <f t="shared" si="9"/>
        <v/>
      </c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</row>
    <row r="39" spans="1:120" x14ac:dyDescent="0.2">
      <c r="A39" s="428"/>
      <c r="B39" s="56" t="s">
        <v>26</v>
      </c>
      <c r="C39" s="266"/>
      <c r="D39" s="267"/>
      <c r="E39" s="7" t="str">
        <f t="shared" si="10"/>
        <v>-</v>
      </c>
      <c r="F39" s="7" t="str">
        <f t="shared" si="11"/>
        <v>-</v>
      </c>
      <c r="G39" s="368">
        <v>0</v>
      </c>
      <c r="H39" s="368">
        <v>0</v>
      </c>
      <c r="I39" s="9" t="str">
        <f t="shared" si="12"/>
        <v/>
      </c>
      <c r="J39" s="288"/>
      <c r="K39" s="267"/>
      <c r="L39" s="7" t="str">
        <f t="shared" si="13"/>
        <v>-</v>
      </c>
      <c r="M39" s="7" t="str">
        <f t="shared" si="14"/>
        <v>-</v>
      </c>
      <c r="N39" s="368">
        <v>0</v>
      </c>
      <c r="O39" s="368">
        <v>0</v>
      </c>
      <c r="P39" s="10" t="str">
        <f t="shared" si="0"/>
        <v/>
      </c>
      <c r="Q39" s="288"/>
      <c r="R39" s="267"/>
      <c r="S39" s="7" t="str">
        <f t="shared" si="15"/>
        <v>-</v>
      </c>
      <c r="T39" s="7" t="str">
        <f t="shared" si="16"/>
        <v>-</v>
      </c>
      <c r="U39" s="368">
        <v>0</v>
      </c>
      <c r="V39" s="368">
        <v>0</v>
      </c>
      <c r="W39" s="10" t="str">
        <f t="shared" si="1"/>
        <v/>
      </c>
      <c r="X39" s="288"/>
      <c r="Y39" s="267"/>
      <c r="Z39" s="7" t="str">
        <f t="shared" si="17"/>
        <v>-</v>
      </c>
      <c r="AA39" s="7" t="str">
        <f t="shared" si="18"/>
        <v>-</v>
      </c>
      <c r="AB39" s="368">
        <v>0</v>
      </c>
      <c r="AC39" s="368">
        <v>0</v>
      </c>
      <c r="AD39" s="10" t="str">
        <f t="shared" si="36"/>
        <v/>
      </c>
      <c r="AE39" s="288"/>
      <c r="AF39" s="267"/>
      <c r="AG39" s="7" t="str">
        <f t="shared" si="20"/>
        <v>-</v>
      </c>
      <c r="AH39" s="7" t="str">
        <f t="shared" si="21"/>
        <v>-</v>
      </c>
      <c r="AI39" s="368">
        <v>0</v>
      </c>
      <c r="AJ39" s="368">
        <v>0</v>
      </c>
      <c r="AK39" s="10" t="str">
        <f t="shared" si="2"/>
        <v/>
      </c>
      <c r="AL39" s="288"/>
      <c r="AM39" s="267"/>
      <c r="AN39" s="7" t="str">
        <f t="shared" si="22"/>
        <v>-</v>
      </c>
      <c r="AO39" s="7" t="str">
        <f t="shared" si="23"/>
        <v>-</v>
      </c>
      <c r="AP39" s="368">
        <v>0</v>
      </c>
      <c r="AQ39" s="368">
        <v>0</v>
      </c>
      <c r="AR39" s="10" t="str">
        <f t="shared" si="3"/>
        <v/>
      </c>
      <c r="AS39" s="288"/>
      <c r="AT39" s="267"/>
      <c r="AU39" s="7" t="str">
        <f t="shared" si="24"/>
        <v>-</v>
      </c>
      <c r="AV39" s="7" t="str">
        <f t="shared" si="25"/>
        <v>-</v>
      </c>
      <c r="AW39" s="368">
        <v>0</v>
      </c>
      <c r="AX39" s="368">
        <v>0</v>
      </c>
      <c r="AY39" s="10" t="str">
        <f t="shared" si="4"/>
        <v/>
      </c>
      <c r="AZ39" s="288"/>
      <c r="BA39" s="267"/>
      <c r="BB39" s="7" t="str">
        <f t="shared" si="26"/>
        <v>-</v>
      </c>
      <c r="BC39" s="7" t="str">
        <f t="shared" si="27"/>
        <v>-</v>
      </c>
      <c r="BD39" s="368">
        <v>0</v>
      </c>
      <c r="BE39" s="368">
        <v>0</v>
      </c>
      <c r="BF39" s="10" t="str">
        <f t="shared" si="5"/>
        <v/>
      </c>
      <c r="BG39" s="288"/>
      <c r="BH39" s="267"/>
      <c r="BI39" s="7" t="str">
        <f t="shared" si="28"/>
        <v>-</v>
      </c>
      <c r="BJ39" s="7" t="str">
        <f t="shared" si="29"/>
        <v>-</v>
      </c>
      <c r="BK39" s="368">
        <v>0</v>
      </c>
      <c r="BL39" s="368">
        <v>0</v>
      </c>
      <c r="BM39" s="10" t="str">
        <f t="shared" si="6"/>
        <v/>
      </c>
      <c r="BN39" s="288"/>
      <c r="BO39" s="267"/>
      <c r="BP39" s="7" t="str">
        <f t="shared" si="30"/>
        <v>-</v>
      </c>
      <c r="BQ39" s="7" t="str">
        <f t="shared" si="31"/>
        <v>-</v>
      </c>
      <c r="BR39" s="368">
        <v>0</v>
      </c>
      <c r="BS39" s="368">
        <v>0</v>
      </c>
      <c r="BT39" s="10" t="str">
        <f t="shared" si="7"/>
        <v/>
      </c>
      <c r="BU39" s="288"/>
      <c r="BV39" s="267"/>
      <c r="BW39" s="7" t="str">
        <f t="shared" si="32"/>
        <v>-</v>
      </c>
      <c r="BX39" s="7" t="str">
        <f t="shared" si="33"/>
        <v>-</v>
      </c>
      <c r="BY39" s="368">
        <v>0</v>
      </c>
      <c r="BZ39" s="368">
        <v>0</v>
      </c>
      <c r="CA39" s="10" t="str">
        <f t="shared" si="8"/>
        <v/>
      </c>
      <c r="CB39" s="288"/>
      <c r="CC39" s="267"/>
      <c r="CD39" s="7" t="str">
        <f t="shared" si="34"/>
        <v>-</v>
      </c>
      <c r="CE39" s="7" t="str">
        <f t="shared" si="35"/>
        <v>-</v>
      </c>
      <c r="CF39" s="368">
        <v>0</v>
      </c>
      <c r="CG39" s="368">
        <v>0</v>
      </c>
      <c r="CH39" s="10" t="str">
        <f t="shared" si="9"/>
        <v/>
      </c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</row>
    <row r="40" spans="1:120" x14ac:dyDescent="0.2">
      <c r="A40" s="428"/>
      <c r="B40" s="56" t="s">
        <v>27</v>
      </c>
      <c r="C40" s="266"/>
      <c r="D40" s="267"/>
      <c r="E40" s="7" t="str">
        <f t="shared" si="10"/>
        <v>-</v>
      </c>
      <c r="F40" s="7" t="str">
        <f t="shared" si="11"/>
        <v>-</v>
      </c>
      <c r="G40" s="368">
        <v>0</v>
      </c>
      <c r="H40" s="368">
        <v>0</v>
      </c>
      <c r="I40" s="9" t="str">
        <f t="shared" ref="I40:I71" si="37">IF(C40=0,"",(((F40*0.001)+2.58*(SQRT(F40*0.001/C40))))*1000)</f>
        <v/>
      </c>
      <c r="J40" s="288"/>
      <c r="K40" s="267"/>
      <c r="L40" s="7" t="str">
        <f t="shared" si="13"/>
        <v>-</v>
      </c>
      <c r="M40" s="7" t="str">
        <f t="shared" si="14"/>
        <v>-</v>
      </c>
      <c r="N40" s="368">
        <v>0</v>
      </c>
      <c r="O40" s="368">
        <v>0</v>
      </c>
      <c r="P40" s="10" t="str">
        <f t="shared" ref="P40:P71" si="38">IF(J40=0,"",(((M40*0.001)+2.58*(SQRT(M40*0.001/J40))))*1000)</f>
        <v/>
      </c>
      <c r="Q40" s="288"/>
      <c r="R40" s="267"/>
      <c r="S40" s="7" t="str">
        <f t="shared" si="15"/>
        <v>-</v>
      </c>
      <c r="T40" s="7" t="str">
        <f t="shared" si="16"/>
        <v>-</v>
      </c>
      <c r="U40" s="368">
        <v>0</v>
      </c>
      <c r="V40" s="368">
        <v>0</v>
      </c>
      <c r="W40" s="10" t="str">
        <f t="shared" si="1"/>
        <v/>
      </c>
      <c r="X40" s="288"/>
      <c r="Y40" s="267"/>
      <c r="Z40" s="7" t="str">
        <f t="shared" si="17"/>
        <v>-</v>
      </c>
      <c r="AA40" s="7" t="str">
        <f t="shared" si="18"/>
        <v>-</v>
      </c>
      <c r="AB40" s="368">
        <v>0</v>
      </c>
      <c r="AC40" s="368">
        <v>0</v>
      </c>
      <c r="AD40" s="10" t="str">
        <f t="shared" si="36"/>
        <v/>
      </c>
      <c r="AE40" s="288"/>
      <c r="AF40" s="267"/>
      <c r="AG40" s="7" t="str">
        <f t="shared" si="20"/>
        <v>-</v>
      </c>
      <c r="AH40" s="7" t="str">
        <f t="shared" si="21"/>
        <v>-</v>
      </c>
      <c r="AI40" s="368">
        <v>0</v>
      </c>
      <c r="AJ40" s="368">
        <v>0</v>
      </c>
      <c r="AK40" s="10" t="str">
        <f t="shared" si="2"/>
        <v/>
      </c>
      <c r="AL40" s="288"/>
      <c r="AM40" s="267"/>
      <c r="AN40" s="7" t="str">
        <f t="shared" si="22"/>
        <v>-</v>
      </c>
      <c r="AO40" s="7" t="str">
        <f t="shared" si="23"/>
        <v>-</v>
      </c>
      <c r="AP40" s="368">
        <v>0</v>
      </c>
      <c r="AQ40" s="368">
        <v>0</v>
      </c>
      <c r="AR40" s="10" t="str">
        <f t="shared" si="3"/>
        <v/>
      </c>
      <c r="AS40" s="288"/>
      <c r="AT40" s="267"/>
      <c r="AU40" s="7" t="str">
        <f t="shared" si="24"/>
        <v>-</v>
      </c>
      <c r="AV40" s="7" t="str">
        <f t="shared" si="25"/>
        <v>-</v>
      </c>
      <c r="AW40" s="368">
        <v>0</v>
      </c>
      <c r="AX40" s="368">
        <v>0</v>
      </c>
      <c r="AY40" s="10" t="str">
        <f t="shared" si="4"/>
        <v/>
      </c>
      <c r="AZ40" s="288"/>
      <c r="BA40" s="267"/>
      <c r="BB40" s="7" t="str">
        <f t="shared" si="26"/>
        <v>-</v>
      </c>
      <c r="BC40" s="7" t="str">
        <f t="shared" si="27"/>
        <v>-</v>
      </c>
      <c r="BD40" s="368">
        <v>0</v>
      </c>
      <c r="BE40" s="368">
        <v>0</v>
      </c>
      <c r="BF40" s="10" t="str">
        <f t="shared" si="5"/>
        <v/>
      </c>
      <c r="BG40" s="288"/>
      <c r="BH40" s="267"/>
      <c r="BI40" s="7" t="str">
        <f t="shared" si="28"/>
        <v>-</v>
      </c>
      <c r="BJ40" s="7" t="str">
        <f t="shared" si="29"/>
        <v>-</v>
      </c>
      <c r="BK40" s="368">
        <v>0</v>
      </c>
      <c r="BL40" s="368">
        <v>0</v>
      </c>
      <c r="BM40" s="10" t="str">
        <f t="shared" si="6"/>
        <v/>
      </c>
      <c r="BN40" s="288"/>
      <c r="BO40" s="267"/>
      <c r="BP40" s="7" t="str">
        <f t="shared" si="30"/>
        <v>-</v>
      </c>
      <c r="BQ40" s="7" t="str">
        <f t="shared" si="31"/>
        <v>-</v>
      </c>
      <c r="BR40" s="368">
        <v>0</v>
      </c>
      <c r="BS40" s="368">
        <v>0</v>
      </c>
      <c r="BT40" s="10" t="str">
        <f t="shared" si="7"/>
        <v/>
      </c>
      <c r="BU40" s="288"/>
      <c r="BV40" s="267"/>
      <c r="BW40" s="7" t="str">
        <f t="shared" si="32"/>
        <v>-</v>
      </c>
      <c r="BX40" s="7" t="str">
        <f t="shared" si="33"/>
        <v>-</v>
      </c>
      <c r="BY40" s="368">
        <v>0</v>
      </c>
      <c r="BZ40" s="368">
        <v>0</v>
      </c>
      <c r="CA40" s="10" t="str">
        <f t="shared" si="8"/>
        <v/>
      </c>
      <c r="CB40" s="288"/>
      <c r="CC40" s="267"/>
      <c r="CD40" s="7" t="str">
        <f t="shared" si="34"/>
        <v>-</v>
      </c>
      <c r="CE40" s="7" t="str">
        <f t="shared" si="35"/>
        <v>-</v>
      </c>
      <c r="CF40" s="368">
        <v>0</v>
      </c>
      <c r="CG40" s="368">
        <v>0</v>
      </c>
      <c r="CH40" s="10" t="str">
        <f t="shared" si="9"/>
        <v/>
      </c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</row>
    <row r="41" spans="1:120" x14ac:dyDescent="0.2">
      <c r="A41" s="428"/>
      <c r="B41" s="56" t="s">
        <v>28</v>
      </c>
      <c r="C41" s="266"/>
      <c r="D41" s="267"/>
      <c r="E41" s="7" t="str">
        <f t="shared" si="10"/>
        <v>-</v>
      </c>
      <c r="F41" s="7" t="str">
        <f t="shared" si="11"/>
        <v>-</v>
      </c>
      <c r="G41" s="368">
        <v>0</v>
      </c>
      <c r="H41" s="368">
        <v>0</v>
      </c>
      <c r="I41" s="9" t="str">
        <f t="shared" si="37"/>
        <v/>
      </c>
      <c r="J41" s="288"/>
      <c r="K41" s="267"/>
      <c r="L41" s="7" t="str">
        <f t="shared" si="13"/>
        <v>-</v>
      </c>
      <c r="M41" s="7" t="str">
        <f t="shared" si="14"/>
        <v>-</v>
      </c>
      <c r="N41" s="368">
        <v>0</v>
      </c>
      <c r="O41" s="368">
        <v>0</v>
      </c>
      <c r="P41" s="10" t="str">
        <f t="shared" si="38"/>
        <v/>
      </c>
      <c r="Q41" s="288"/>
      <c r="R41" s="267"/>
      <c r="S41" s="7" t="str">
        <f t="shared" si="15"/>
        <v>-</v>
      </c>
      <c r="T41" s="7" t="str">
        <f t="shared" si="16"/>
        <v>-</v>
      </c>
      <c r="U41" s="368">
        <v>0</v>
      </c>
      <c r="V41" s="368">
        <v>0</v>
      </c>
      <c r="W41" s="10" t="str">
        <f t="shared" si="1"/>
        <v/>
      </c>
      <c r="X41" s="288"/>
      <c r="Y41" s="267"/>
      <c r="Z41" s="7" t="str">
        <f t="shared" si="17"/>
        <v>-</v>
      </c>
      <c r="AA41" s="7" t="str">
        <f t="shared" si="18"/>
        <v>-</v>
      </c>
      <c r="AB41" s="368">
        <v>0</v>
      </c>
      <c r="AC41" s="368">
        <v>0</v>
      </c>
      <c r="AD41" s="10" t="str">
        <f t="shared" si="36"/>
        <v/>
      </c>
      <c r="AE41" s="288"/>
      <c r="AF41" s="267"/>
      <c r="AG41" s="7" t="str">
        <f t="shared" si="20"/>
        <v>-</v>
      </c>
      <c r="AH41" s="7" t="str">
        <f t="shared" si="21"/>
        <v>-</v>
      </c>
      <c r="AI41" s="368">
        <v>0</v>
      </c>
      <c r="AJ41" s="368">
        <v>0</v>
      </c>
      <c r="AK41" s="10" t="str">
        <f t="shared" si="2"/>
        <v/>
      </c>
      <c r="AL41" s="288"/>
      <c r="AM41" s="267"/>
      <c r="AN41" s="7" t="str">
        <f t="shared" si="22"/>
        <v>-</v>
      </c>
      <c r="AO41" s="7" t="str">
        <f t="shared" si="23"/>
        <v>-</v>
      </c>
      <c r="AP41" s="368">
        <v>0</v>
      </c>
      <c r="AQ41" s="368">
        <v>0</v>
      </c>
      <c r="AR41" s="10" t="str">
        <f t="shared" si="3"/>
        <v/>
      </c>
      <c r="AS41" s="288"/>
      <c r="AT41" s="267"/>
      <c r="AU41" s="7" t="str">
        <f t="shared" si="24"/>
        <v>-</v>
      </c>
      <c r="AV41" s="7" t="str">
        <f t="shared" si="25"/>
        <v>-</v>
      </c>
      <c r="AW41" s="368">
        <v>0</v>
      </c>
      <c r="AX41" s="368">
        <v>0</v>
      </c>
      <c r="AY41" s="10" t="str">
        <f t="shared" si="4"/>
        <v/>
      </c>
      <c r="AZ41" s="288"/>
      <c r="BA41" s="267"/>
      <c r="BB41" s="7" t="str">
        <f t="shared" si="26"/>
        <v>-</v>
      </c>
      <c r="BC41" s="7" t="str">
        <f t="shared" si="27"/>
        <v>-</v>
      </c>
      <c r="BD41" s="368">
        <v>0</v>
      </c>
      <c r="BE41" s="368">
        <v>0</v>
      </c>
      <c r="BF41" s="10" t="str">
        <f t="shared" si="5"/>
        <v/>
      </c>
      <c r="BG41" s="288"/>
      <c r="BH41" s="267"/>
      <c r="BI41" s="7" t="str">
        <f t="shared" si="28"/>
        <v>-</v>
      </c>
      <c r="BJ41" s="7" t="str">
        <f t="shared" si="29"/>
        <v>-</v>
      </c>
      <c r="BK41" s="368">
        <v>0</v>
      </c>
      <c r="BL41" s="368">
        <v>0</v>
      </c>
      <c r="BM41" s="10" t="str">
        <f t="shared" si="6"/>
        <v/>
      </c>
      <c r="BN41" s="288"/>
      <c r="BO41" s="267"/>
      <c r="BP41" s="7" t="str">
        <f t="shared" si="30"/>
        <v>-</v>
      </c>
      <c r="BQ41" s="7" t="str">
        <f t="shared" si="31"/>
        <v>-</v>
      </c>
      <c r="BR41" s="368">
        <v>0</v>
      </c>
      <c r="BS41" s="368">
        <v>0</v>
      </c>
      <c r="BT41" s="10" t="str">
        <f t="shared" si="7"/>
        <v/>
      </c>
      <c r="BU41" s="288"/>
      <c r="BV41" s="267"/>
      <c r="BW41" s="7" t="str">
        <f t="shared" si="32"/>
        <v>-</v>
      </c>
      <c r="BX41" s="7" t="str">
        <f t="shared" si="33"/>
        <v>-</v>
      </c>
      <c r="BY41" s="368">
        <v>0</v>
      </c>
      <c r="BZ41" s="368">
        <v>0</v>
      </c>
      <c r="CA41" s="10" t="str">
        <f t="shared" si="8"/>
        <v/>
      </c>
      <c r="CB41" s="288"/>
      <c r="CC41" s="267"/>
      <c r="CD41" s="7" t="str">
        <f t="shared" si="34"/>
        <v>-</v>
      </c>
      <c r="CE41" s="7" t="str">
        <f t="shared" si="35"/>
        <v>-</v>
      </c>
      <c r="CF41" s="368">
        <v>0</v>
      </c>
      <c r="CG41" s="368">
        <v>0</v>
      </c>
      <c r="CH41" s="10" t="str">
        <f t="shared" si="9"/>
        <v/>
      </c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</row>
    <row r="42" spans="1:120" x14ac:dyDescent="0.2">
      <c r="A42" s="428"/>
      <c r="B42" s="56" t="s">
        <v>29</v>
      </c>
      <c r="C42" s="266"/>
      <c r="D42" s="267"/>
      <c r="E42" s="7" t="str">
        <f t="shared" si="10"/>
        <v>-</v>
      </c>
      <c r="F42" s="7" t="str">
        <f t="shared" si="11"/>
        <v>-</v>
      </c>
      <c r="G42" s="368">
        <v>0</v>
      </c>
      <c r="H42" s="368">
        <v>0</v>
      </c>
      <c r="I42" s="9" t="str">
        <f t="shared" si="37"/>
        <v/>
      </c>
      <c r="J42" s="288"/>
      <c r="K42" s="267"/>
      <c r="L42" s="7" t="str">
        <f t="shared" si="13"/>
        <v>-</v>
      </c>
      <c r="M42" s="7" t="str">
        <f t="shared" si="14"/>
        <v>-</v>
      </c>
      <c r="N42" s="368">
        <v>0</v>
      </c>
      <c r="O42" s="368">
        <v>0</v>
      </c>
      <c r="P42" s="10" t="str">
        <f t="shared" si="38"/>
        <v/>
      </c>
      <c r="Q42" s="288"/>
      <c r="R42" s="267"/>
      <c r="S42" s="7" t="str">
        <f t="shared" si="15"/>
        <v>-</v>
      </c>
      <c r="T42" s="7" t="str">
        <f t="shared" si="16"/>
        <v>-</v>
      </c>
      <c r="U42" s="368">
        <v>0</v>
      </c>
      <c r="V42" s="368">
        <v>0</v>
      </c>
      <c r="W42" s="10" t="str">
        <f t="shared" si="1"/>
        <v/>
      </c>
      <c r="X42" s="288"/>
      <c r="Y42" s="267"/>
      <c r="Z42" s="7" t="str">
        <f t="shared" si="17"/>
        <v>-</v>
      </c>
      <c r="AA42" s="7" t="str">
        <f t="shared" si="18"/>
        <v>-</v>
      </c>
      <c r="AB42" s="368">
        <v>0</v>
      </c>
      <c r="AC42" s="368">
        <v>0</v>
      </c>
      <c r="AD42" s="10" t="str">
        <f t="shared" si="36"/>
        <v/>
      </c>
      <c r="AE42" s="288"/>
      <c r="AF42" s="267"/>
      <c r="AG42" s="7" t="str">
        <f t="shared" si="20"/>
        <v>-</v>
      </c>
      <c r="AH42" s="7" t="str">
        <f t="shared" si="21"/>
        <v>-</v>
      </c>
      <c r="AI42" s="368">
        <v>0</v>
      </c>
      <c r="AJ42" s="368">
        <v>0</v>
      </c>
      <c r="AK42" s="10" t="str">
        <f t="shared" si="2"/>
        <v/>
      </c>
      <c r="AL42" s="288"/>
      <c r="AM42" s="267"/>
      <c r="AN42" s="7" t="str">
        <f t="shared" si="22"/>
        <v>-</v>
      </c>
      <c r="AO42" s="7" t="str">
        <f t="shared" si="23"/>
        <v>-</v>
      </c>
      <c r="AP42" s="368">
        <v>0</v>
      </c>
      <c r="AQ42" s="368">
        <v>0</v>
      </c>
      <c r="AR42" s="10" t="str">
        <f t="shared" si="3"/>
        <v/>
      </c>
      <c r="AS42" s="288"/>
      <c r="AT42" s="267"/>
      <c r="AU42" s="7" t="str">
        <f t="shared" si="24"/>
        <v>-</v>
      </c>
      <c r="AV42" s="7" t="str">
        <f t="shared" si="25"/>
        <v>-</v>
      </c>
      <c r="AW42" s="368">
        <v>0</v>
      </c>
      <c r="AX42" s="368">
        <v>0</v>
      </c>
      <c r="AY42" s="10" t="str">
        <f t="shared" si="4"/>
        <v/>
      </c>
      <c r="AZ42" s="288"/>
      <c r="BA42" s="267"/>
      <c r="BB42" s="7" t="str">
        <f t="shared" si="26"/>
        <v>-</v>
      </c>
      <c r="BC42" s="7" t="str">
        <f t="shared" si="27"/>
        <v>-</v>
      </c>
      <c r="BD42" s="368">
        <v>0</v>
      </c>
      <c r="BE42" s="368">
        <v>0</v>
      </c>
      <c r="BF42" s="10" t="str">
        <f t="shared" si="5"/>
        <v/>
      </c>
      <c r="BG42" s="288"/>
      <c r="BH42" s="267"/>
      <c r="BI42" s="7" t="str">
        <f t="shared" si="28"/>
        <v>-</v>
      </c>
      <c r="BJ42" s="7" t="str">
        <f t="shared" si="29"/>
        <v>-</v>
      </c>
      <c r="BK42" s="368">
        <v>0</v>
      </c>
      <c r="BL42" s="368">
        <v>0</v>
      </c>
      <c r="BM42" s="10" t="str">
        <f t="shared" si="6"/>
        <v/>
      </c>
      <c r="BN42" s="288"/>
      <c r="BO42" s="267"/>
      <c r="BP42" s="7" t="str">
        <f t="shared" si="30"/>
        <v>-</v>
      </c>
      <c r="BQ42" s="7" t="str">
        <f t="shared" si="31"/>
        <v>-</v>
      </c>
      <c r="BR42" s="368">
        <v>0</v>
      </c>
      <c r="BS42" s="368">
        <v>0</v>
      </c>
      <c r="BT42" s="10" t="str">
        <f t="shared" si="7"/>
        <v/>
      </c>
      <c r="BU42" s="288"/>
      <c r="BV42" s="267"/>
      <c r="BW42" s="7" t="str">
        <f t="shared" si="32"/>
        <v>-</v>
      </c>
      <c r="BX42" s="7" t="str">
        <f t="shared" si="33"/>
        <v>-</v>
      </c>
      <c r="BY42" s="368">
        <v>0</v>
      </c>
      <c r="BZ42" s="368">
        <v>0</v>
      </c>
      <c r="CA42" s="10" t="str">
        <f t="shared" si="8"/>
        <v/>
      </c>
      <c r="CB42" s="288"/>
      <c r="CC42" s="267"/>
      <c r="CD42" s="7" t="str">
        <f t="shared" si="34"/>
        <v>-</v>
      </c>
      <c r="CE42" s="7" t="str">
        <f t="shared" si="35"/>
        <v>-</v>
      </c>
      <c r="CF42" s="368">
        <v>0</v>
      </c>
      <c r="CG42" s="368">
        <v>0</v>
      </c>
      <c r="CH42" s="10" t="str">
        <f t="shared" si="9"/>
        <v/>
      </c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</row>
    <row r="43" spans="1:120" x14ac:dyDescent="0.2">
      <c r="A43" s="428"/>
      <c r="B43" s="56" t="s">
        <v>30</v>
      </c>
      <c r="C43" s="266"/>
      <c r="D43" s="267"/>
      <c r="E43" s="7" t="str">
        <f t="shared" si="10"/>
        <v>-</v>
      </c>
      <c r="F43" s="7" t="str">
        <f t="shared" si="11"/>
        <v>-</v>
      </c>
      <c r="G43" s="368">
        <v>0</v>
      </c>
      <c r="H43" s="368">
        <v>0</v>
      </c>
      <c r="I43" s="9" t="str">
        <f t="shared" si="37"/>
        <v/>
      </c>
      <c r="J43" s="288"/>
      <c r="K43" s="267"/>
      <c r="L43" s="7" t="str">
        <f t="shared" si="13"/>
        <v>-</v>
      </c>
      <c r="M43" s="7" t="str">
        <f t="shared" si="14"/>
        <v>-</v>
      </c>
      <c r="N43" s="368">
        <v>0</v>
      </c>
      <c r="O43" s="368">
        <v>0</v>
      </c>
      <c r="P43" s="10" t="str">
        <f t="shared" si="38"/>
        <v/>
      </c>
      <c r="Q43" s="288"/>
      <c r="R43" s="267"/>
      <c r="S43" s="7" t="str">
        <f t="shared" si="15"/>
        <v>-</v>
      </c>
      <c r="T43" s="7" t="str">
        <f t="shared" si="16"/>
        <v>-</v>
      </c>
      <c r="U43" s="368">
        <v>0</v>
      </c>
      <c r="V43" s="368">
        <v>0</v>
      </c>
      <c r="W43" s="10" t="str">
        <f t="shared" si="1"/>
        <v/>
      </c>
      <c r="X43" s="288"/>
      <c r="Y43" s="267"/>
      <c r="Z43" s="7" t="str">
        <f t="shared" si="17"/>
        <v>-</v>
      </c>
      <c r="AA43" s="7" t="str">
        <f t="shared" si="18"/>
        <v>-</v>
      </c>
      <c r="AB43" s="368">
        <v>0</v>
      </c>
      <c r="AC43" s="368">
        <v>0</v>
      </c>
      <c r="AD43" s="10" t="str">
        <f t="shared" si="36"/>
        <v/>
      </c>
      <c r="AE43" s="288"/>
      <c r="AF43" s="267"/>
      <c r="AG43" s="7" t="str">
        <f t="shared" si="20"/>
        <v>-</v>
      </c>
      <c r="AH43" s="7" t="str">
        <f t="shared" si="21"/>
        <v>-</v>
      </c>
      <c r="AI43" s="368">
        <v>0</v>
      </c>
      <c r="AJ43" s="368">
        <v>0</v>
      </c>
      <c r="AK43" s="10" t="str">
        <f t="shared" si="2"/>
        <v/>
      </c>
      <c r="AL43" s="288"/>
      <c r="AM43" s="267"/>
      <c r="AN43" s="7" t="str">
        <f t="shared" si="22"/>
        <v>-</v>
      </c>
      <c r="AO43" s="7" t="str">
        <f t="shared" si="23"/>
        <v>-</v>
      </c>
      <c r="AP43" s="368">
        <v>0</v>
      </c>
      <c r="AQ43" s="368">
        <v>0</v>
      </c>
      <c r="AR43" s="10" t="str">
        <f t="shared" si="3"/>
        <v/>
      </c>
      <c r="AS43" s="288"/>
      <c r="AT43" s="267"/>
      <c r="AU43" s="7" t="str">
        <f t="shared" si="24"/>
        <v>-</v>
      </c>
      <c r="AV43" s="7" t="str">
        <f t="shared" si="25"/>
        <v>-</v>
      </c>
      <c r="AW43" s="368">
        <v>0</v>
      </c>
      <c r="AX43" s="368">
        <v>0</v>
      </c>
      <c r="AY43" s="10" t="str">
        <f t="shared" si="4"/>
        <v/>
      </c>
      <c r="AZ43" s="288"/>
      <c r="BA43" s="267"/>
      <c r="BB43" s="7" t="str">
        <f t="shared" si="26"/>
        <v>-</v>
      </c>
      <c r="BC43" s="7" t="str">
        <f t="shared" si="27"/>
        <v>-</v>
      </c>
      <c r="BD43" s="368">
        <v>0</v>
      </c>
      <c r="BE43" s="368">
        <v>0</v>
      </c>
      <c r="BF43" s="10" t="str">
        <f t="shared" si="5"/>
        <v/>
      </c>
      <c r="BG43" s="288"/>
      <c r="BH43" s="267"/>
      <c r="BI43" s="7" t="str">
        <f t="shared" si="28"/>
        <v>-</v>
      </c>
      <c r="BJ43" s="7" t="str">
        <f t="shared" si="29"/>
        <v>-</v>
      </c>
      <c r="BK43" s="368">
        <v>0</v>
      </c>
      <c r="BL43" s="368">
        <v>0</v>
      </c>
      <c r="BM43" s="10" t="str">
        <f t="shared" si="6"/>
        <v/>
      </c>
      <c r="BN43" s="288"/>
      <c r="BO43" s="267"/>
      <c r="BP43" s="7" t="str">
        <f t="shared" si="30"/>
        <v>-</v>
      </c>
      <c r="BQ43" s="7" t="str">
        <f t="shared" si="31"/>
        <v>-</v>
      </c>
      <c r="BR43" s="368">
        <v>0</v>
      </c>
      <c r="BS43" s="368">
        <v>0</v>
      </c>
      <c r="BT43" s="10" t="str">
        <f t="shared" si="7"/>
        <v/>
      </c>
      <c r="BU43" s="288"/>
      <c r="BV43" s="267"/>
      <c r="BW43" s="7" t="str">
        <f t="shared" si="32"/>
        <v>-</v>
      </c>
      <c r="BX43" s="7" t="str">
        <f t="shared" si="33"/>
        <v>-</v>
      </c>
      <c r="BY43" s="368">
        <v>0</v>
      </c>
      <c r="BZ43" s="368">
        <v>0</v>
      </c>
      <c r="CA43" s="10" t="str">
        <f t="shared" si="8"/>
        <v/>
      </c>
      <c r="CB43" s="288"/>
      <c r="CC43" s="267"/>
      <c r="CD43" s="7" t="str">
        <f t="shared" si="34"/>
        <v>-</v>
      </c>
      <c r="CE43" s="7" t="str">
        <f t="shared" si="35"/>
        <v>-</v>
      </c>
      <c r="CF43" s="368">
        <v>0</v>
      </c>
      <c r="CG43" s="368">
        <v>0</v>
      </c>
      <c r="CH43" s="10" t="str">
        <f t="shared" si="9"/>
        <v/>
      </c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</row>
    <row r="44" spans="1:120" x14ac:dyDescent="0.2">
      <c r="A44" s="428"/>
      <c r="B44" s="56" t="s">
        <v>31</v>
      </c>
      <c r="C44" s="266"/>
      <c r="D44" s="267"/>
      <c r="E44" s="7" t="str">
        <f t="shared" si="10"/>
        <v>-</v>
      </c>
      <c r="F44" s="7" t="str">
        <f t="shared" si="11"/>
        <v>-</v>
      </c>
      <c r="G44" s="368">
        <v>0</v>
      </c>
      <c r="H44" s="368">
        <v>0</v>
      </c>
      <c r="I44" s="9" t="str">
        <f t="shared" si="37"/>
        <v/>
      </c>
      <c r="J44" s="288"/>
      <c r="K44" s="267"/>
      <c r="L44" s="7" t="str">
        <f t="shared" si="13"/>
        <v>-</v>
      </c>
      <c r="M44" s="7" t="str">
        <f t="shared" si="14"/>
        <v>-</v>
      </c>
      <c r="N44" s="368">
        <v>0</v>
      </c>
      <c r="O44" s="368">
        <v>0</v>
      </c>
      <c r="P44" s="10" t="str">
        <f t="shared" si="38"/>
        <v/>
      </c>
      <c r="Q44" s="288"/>
      <c r="R44" s="267"/>
      <c r="S44" s="7" t="str">
        <f t="shared" si="15"/>
        <v>-</v>
      </c>
      <c r="T44" s="7" t="str">
        <f t="shared" si="16"/>
        <v>-</v>
      </c>
      <c r="U44" s="368">
        <v>0</v>
      </c>
      <c r="V44" s="368">
        <v>0</v>
      </c>
      <c r="W44" s="10" t="str">
        <f t="shared" si="1"/>
        <v/>
      </c>
      <c r="X44" s="288"/>
      <c r="Y44" s="267"/>
      <c r="Z44" s="7" t="str">
        <f t="shared" si="17"/>
        <v>-</v>
      </c>
      <c r="AA44" s="7" t="str">
        <f t="shared" si="18"/>
        <v>-</v>
      </c>
      <c r="AB44" s="368">
        <v>0</v>
      </c>
      <c r="AC44" s="368">
        <v>0</v>
      </c>
      <c r="AD44" s="10" t="str">
        <f t="shared" si="36"/>
        <v/>
      </c>
      <c r="AE44" s="288"/>
      <c r="AF44" s="267"/>
      <c r="AG44" s="7" t="str">
        <f t="shared" si="20"/>
        <v>-</v>
      </c>
      <c r="AH44" s="7" t="str">
        <f t="shared" si="21"/>
        <v>-</v>
      </c>
      <c r="AI44" s="368">
        <v>0</v>
      </c>
      <c r="AJ44" s="368">
        <v>0</v>
      </c>
      <c r="AK44" s="10" t="str">
        <f t="shared" si="2"/>
        <v/>
      </c>
      <c r="AL44" s="288"/>
      <c r="AM44" s="267"/>
      <c r="AN44" s="7" t="str">
        <f t="shared" si="22"/>
        <v>-</v>
      </c>
      <c r="AO44" s="7" t="str">
        <f t="shared" si="23"/>
        <v>-</v>
      </c>
      <c r="AP44" s="368">
        <v>0</v>
      </c>
      <c r="AQ44" s="368">
        <v>0</v>
      </c>
      <c r="AR44" s="10" t="str">
        <f t="shared" si="3"/>
        <v/>
      </c>
      <c r="AS44" s="288"/>
      <c r="AT44" s="267"/>
      <c r="AU44" s="7" t="str">
        <f t="shared" si="24"/>
        <v>-</v>
      </c>
      <c r="AV44" s="7" t="str">
        <f t="shared" si="25"/>
        <v>-</v>
      </c>
      <c r="AW44" s="368">
        <v>0</v>
      </c>
      <c r="AX44" s="368">
        <v>0</v>
      </c>
      <c r="AY44" s="10" t="str">
        <f t="shared" si="4"/>
        <v/>
      </c>
      <c r="AZ44" s="288"/>
      <c r="BA44" s="267"/>
      <c r="BB44" s="7" t="str">
        <f t="shared" si="26"/>
        <v>-</v>
      </c>
      <c r="BC44" s="7" t="str">
        <f t="shared" si="27"/>
        <v>-</v>
      </c>
      <c r="BD44" s="368">
        <v>0</v>
      </c>
      <c r="BE44" s="368">
        <v>0</v>
      </c>
      <c r="BF44" s="10" t="str">
        <f t="shared" si="5"/>
        <v/>
      </c>
      <c r="BG44" s="288"/>
      <c r="BH44" s="267"/>
      <c r="BI44" s="7" t="str">
        <f t="shared" si="28"/>
        <v>-</v>
      </c>
      <c r="BJ44" s="7" t="str">
        <f t="shared" si="29"/>
        <v>-</v>
      </c>
      <c r="BK44" s="368">
        <v>0</v>
      </c>
      <c r="BL44" s="368">
        <v>0</v>
      </c>
      <c r="BM44" s="10" t="str">
        <f t="shared" si="6"/>
        <v/>
      </c>
      <c r="BN44" s="288"/>
      <c r="BO44" s="267"/>
      <c r="BP44" s="7" t="str">
        <f t="shared" si="30"/>
        <v>-</v>
      </c>
      <c r="BQ44" s="7" t="str">
        <f t="shared" si="31"/>
        <v>-</v>
      </c>
      <c r="BR44" s="368">
        <v>0</v>
      </c>
      <c r="BS44" s="368">
        <v>0</v>
      </c>
      <c r="BT44" s="10" t="str">
        <f t="shared" si="7"/>
        <v/>
      </c>
      <c r="BU44" s="288"/>
      <c r="BV44" s="267"/>
      <c r="BW44" s="7" t="str">
        <f t="shared" si="32"/>
        <v>-</v>
      </c>
      <c r="BX44" s="7" t="str">
        <f t="shared" si="33"/>
        <v>-</v>
      </c>
      <c r="BY44" s="368">
        <v>0</v>
      </c>
      <c r="BZ44" s="368">
        <v>0</v>
      </c>
      <c r="CA44" s="10" t="str">
        <f t="shared" si="8"/>
        <v/>
      </c>
      <c r="CB44" s="288"/>
      <c r="CC44" s="267"/>
      <c r="CD44" s="7" t="str">
        <f t="shared" si="34"/>
        <v>-</v>
      </c>
      <c r="CE44" s="7" t="str">
        <f t="shared" si="35"/>
        <v>-</v>
      </c>
      <c r="CF44" s="368">
        <v>0</v>
      </c>
      <c r="CG44" s="368">
        <v>0</v>
      </c>
      <c r="CH44" s="10" t="str">
        <f t="shared" si="9"/>
        <v/>
      </c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</row>
    <row r="45" spans="1:120" ht="13.5" thickBot="1" x14ac:dyDescent="0.25">
      <c r="A45" s="429"/>
      <c r="B45" s="57" t="s">
        <v>32</v>
      </c>
      <c r="C45" s="339"/>
      <c r="D45" s="340"/>
      <c r="E45" s="81" t="str">
        <f t="shared" si="10"/>
        <v>-</v>
      </c>
      <c r="F45" s="81" t="str">
        <f t="shared" si="11"/>
        <v>-</v>
      </c>
      <c r="G45" s="368">
        <v>0</v>
      </c>
      <c r="H45" s="368">
        <v>0</v>
      </c>
      <c r="I45" s="134" t="str">
        <f t="shared" si="37"/>
        <v/>
      </c>
      <c r="J45" s="341"/>
      <c r="K45" s="340"/>
      <c r="L45" s="81" t="str">
        <f t="shared" si="13"/>
        <v>-</v>
      </c>
      <c r="M45" s="81" t="str">
        <f t="shared" si="14"/>
        <v>-</v>
      </c>
      <c r="N45" s="368">
        <v>0</v>
      </c>
      <c r="O45" s="368">
        <v>0</v>
      </c>
      <c r="P45" s="135" t="str">
        <f t="shared" si="38"/>
        <v/>
      </c>
      <c r="Q45" s="341"/>
      <c r="R45" s="340"/>
      <c r="S45" s="81" t="str">
        <f t="shared" si="15"/>
        <v>-</v>
      </c>
      <c r="T45" s="81" t="str">
        <f t="shared" si="16"/>
        <v>-</v>
      </c>
      <c r="U45" s="368">
        <v>0</v>
      </c>
      <c r="V45" s="368">
        <v>0</v>
      </c>
      <c r="W45" s="135" t="str">
        <f t="shared" si="1"/>
        <v/>
      </c>
      <c r="X45" s="341"/>
      <c r="Y45" s="340"/>
      <c r="Z45" s="81" t="str">
        <f t="shared" si="17"/>
        <v>-</v>
      </c>
      <c r="AA45" s="81" t="str">
        <f t="shared" si="18"/>
        <v>-</v>
      </c>
      <c r="AB45" s="368">
        <v>0</v>
      </c>
      <c r="AC45" s="368">
        <v>0</v>
      </c>
      <c r="AD45" s="135" t="str">
        <f t="shared" si="36"/>
        <v/>
      </c>
      <c r="AE45" s="341"/>
      <c r="AF45" s="340"/>
      <c r="AG45" s="81" t="str">
        <f t="shared" si="20"/>
        <v>-</v>
      </c>
      <c r="AH45" s="81" t="str">
        <f t="shared" si="21"/>
        <v>-</v>
      </c>
      <c r="AI45" s="368">
        <v>0</v>
      </c>
      <c r="AJ45" s="368">
        <v>0</v>
      </c>
      <c r="AK45" s="135" t="str">
        <f t="shared" si="2"/>
        <v/>
      </c>
      <c r="AL45" s="341"/>
      <c r="AM45" s="340"/>
      <c r="AN45" s="81" t="str">
        <f t="shared" si="22"/>
        <v>-</v>
      </c>
      <c r="AO45" s="81" t="str">
        <f t="shared" si="23"/>
        <v>-</v>
      </c>
      <c r="AP45" s="368">
        <v>0</v>
      </c>
      <c r="AQ45" s="368">
        <v>0</v>
      </c>
      <c r="AR45" s="135" t="str">
        <f t="shared" si="3"/>
        <v/>
      </c>
      <c r="AS45" s="289"/>
      <c r="AT45" s="269"/>
      <c r="AU45" s="81" t="str">
        <f t="shared" si="24"/>
        <v>-</v>
      </c>
      <c r="AV45" s="81" t="str">
        <f t="shared" si="25"/>
        <v>-</v>
      </c>
      <c r="AW45" s="368">
        <v>0</v>
      </c>
      <c r="AX45" s="368">
        <v>0</v>
      </c>
      <c r="AY45" s="135" t="str">
        <f t="shared" si="4"/>
        <v/>
      </c>
      <c r="AZ45" s="289"/>
      <c r="BA45" s="267"/>
      <c r="BB45" s="81" t="str">
        <f t="shared" si="26"/>
        <v>-</v>
      </c>
      <c r="BC45" s="81" t="str">
        <f t="shared" si="27"/>
        <v>-</v>
      </c>
      <c r="BD45" s="368">
        <v>0</v>
      </c>
      <c r="BE45" s="368">
        <v>0</v>
      </c>
      <c r="BF45" s="135" t="str">
        <f t="shared" si="5"/>
        <v/>
      </c>
      <c r="BG45" s="341"/>
      <c r="BH45" s="340"/>
      <c r="BI45" s="81" t="str">
        <f t="shared" si="28"/>
        <v>-</v>
      </c>
      <c r="BJ45" s="81" t="str">
        <f t="shared" si="29"/>
        <v>-</v>
      </c>
      <c r="BK45" s="368">
        <v>0</v>
      </c>
      <c r="BL45" s="368">
        <v>0</v>
      </c>
      <c r="BM45" s="135" t="str">
        <f t="shared" si="6"/>
        <v/>
      </c>
      <c r="BN45" s="341"/>
      <c r="BO45" s="340"/>
      <c r="BP45" s="81" t="str">
        <f t="shared" si="30"/>
        <v>-</v>
      </c>
      <c r="BQ45" s="81" t="str">
        <f t="shared" si="31"/>
        <v>-</v>
      </c>
      <c r="BR45" s="368">
        <v>0</v>
      </c>
      <c r="BS45" s="368">
        <v>0</v>
      </c>
      <c r="BT45" s="135" t="str">
        <f t="shared" si="7"/>
        <v/>
      </c>
      <c r="BU45" s="341"/>
      <c r="BV45" s="340"/>
      <c r="BW45" s="81" t="str">
        <f t="shared" si="32"/>
        <v>-</v>
      </c>
      <c r="BX45" s="81" t="str">
        <f t="shared" si="33"/>
        <v>-</v>
      </c>
      <c r="BY45" s="368">
        <v>0</v>
      </c>
      <c r="BZ45" s="368">
        <v>0</v>
      </c>
      <c r="CA45" s="135" t="str">
        <f t="shared" si="8"/>
        <v/>
      </c>
      <c r="CB45" s="289"/>
      <c r="CC45" s="269"/>
      <c r="CD45" s="81" t="str">
        <f t="shared" si="34"/>
        <v>-</v>
      </c>
      <c r="CE45" s="81" t="str">
        <f t="shared" si="35"/>
        <v>-</v>
      </c>
      <c r="CF45" s="368">
        <v>0</v>
      </c>
      <c r="CG45" s="368">
        <v>0</v>
      </c>
      <c r="CH45" s="135" t="str">
        <f t="shared" si="9"/>
        <v/>
      </c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</row>
    <row r="46" spans="1:120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128" t="str">
        <f t="shared" si="10"/>
        <v>-</v>
      </c>
      <c r="F46" s="128" t="str">
        <f t="shared" si="11"/>
        <v>-</v>
      </c>
      <c r="G46" s="368">
        <v>0</v>
      </c>
      <c r="H46" s="368">
        <v>0</v>
      </c>
      <c r="I46" s="129" t="str">
        <f t="shared" si="37"/>
        <v/>
      </c>
      <c r="J46" s="295">
        <f>SUM(J34:J45)</f>
        <v>0</v>
      </c>
      <c r="K46" s="283">
        <f>SUM(K34:K45)</f>
        <v>0</v>
      </c>
      <c r="L46" s="128" t="str">
        <f t="shared" si="13"/>
        <v>-</v>
      </c>
      <c r="M46" s="128" t="str">
        <f t="shared" si="14"/>
        <v>-</v>
      </c>
      <c r="N46" s="368">
        <v>0</v>
      </c>
      <c r="O46" s="368">
        <v>0</v>
      </c>
      <c r="P46" s="131" t="str">
        <f t="shared" si="38"/>
        <v/>
      </c>
      <c r="Q46" s="295">
        <f>SUM(Q34:Q45)</f>
        <v>0</v>
      </c>
      <c r="R46" s="283">
        <f>SUM(R34:R45)</f>
        <v>0</v>
      </c>
      <c r="S46" s="128" t="str">
        <f t="shared" si="15"/>
        <v>-</v>
      </c>
      <c r="T46" s="128" t="str">
        <f t="shared" si="16"/>
        <v>-</v>
      </c>
      <c r="U46" s="368">
        <v>0</v>
      </c>
      <c r="V46" s="368">
        <v>0</v>
      </c>
      <c r="W46" s="131" t="str">
        <f t="shared" si="1"/>
        <v/>
      </c>
      <c r="X46" s="295">
        <f>SUM(X34:X45)</f>
        <v>0</v>
      </c>
      <c r="Y46" s="283">
        <f>SUM(Y34:Y45)</f>
        <v>0</v>
      </c>
      <c r="Z46" s="128" t="str">
        <f t="shared" si="17"/>
        <v>-</v>
      </c>
      <c r="AA46" s="128" t="str">
        <f t="shared" si="18"/>
        <v>-</v>
      </c>
      <c r="AB46" s="368">
        <v>0</v>
      </c>
      <c r="AC46" s="368">
        <v>0</v>
      </c>
      <c r="AD46" s="131" t="str">
        <f t="shared" si="36"/>
        <v/>
      </c>
      <c r="AE46" s="295">
        <f>SUM(AE34:AE45)</f>
        <v>0</v>
      </c>
      <c r="AF46" s="283">
        <f>SUM(AF34:AF45)</f>
        <v>0</v>
      </c>
      <c r="AG46" s="128" t="str">
        <f t="shared" si="20"/>
        <v>-</v>
      </c>
      <c r="AH46" s="128" t="str">
        <f t="shared" si="21"/>
        <v>-</v>
      </c>
      <c r="AI46" s="368">
        <v>0</v>
      </c>
      <c r="AJ46" s="368">
        <v>0</v>
      </c>
      <c r="AK46" s="131" t="str">
        <f t="shared" si="2"/>
        <v/>
      </c>
      <c r="AL46" s="295">
        <f>SUM(AL34:AL45)</f>
        <v>0</v>
      </c>
      <c r="AM46" s="283">
        <f>SUM(AM34:AM45)</f>
        <v>0</v>
      </c>
      <c r="AN46" s="128" t="str">
        <f t="shared" si="22"/>
        <v>-</v>
      </c>
      <c r="AO46" s="128" t="str">
        <f t="shared" si="23"/>
        <v>-</v>
      </c>
      <c r="AP46" s="368">
        <v>0</v>
      </c>
      <c r="AQ46" s="368">
        <v>0</v>
      </c>
      <c r="AR46" s="131" t="str">
        <f t="shared" si="3"/>
        <v/>
      </c>
      <c r="AS46" s="290">
        <f>SUM(AS34:AS45)</f>
        <v>0</v>
      </c>
      <c r="AT46" s="275">
        <f>SUM(AT34:AT45)</f>
        <v>0</v>
      </c>
      <c r="AU46" s="128" t="str">
        <f t="shared" si="24"/>
        <v>-</v>
      </c>
      <c r="AV46" s="128" t="str">
        <f t="shared" si="25"/>
        <v>-</v>
      </c>
      <c r="AW46" s="368">
        <v>0</v>
      </c>
      <c r="AX46" s="368">
        <v>0</v>
      </c>
      <c r="AY46" s="131" t="str">
        <f t="shared" si="4"/>
        <v/>
      </c>
      <c r="AZ46" s="290">
        <f>SUM(AZ34:AZ45)</f>
        <v>0</v>
      </c>
      <c r="BA46" s="275">
        <f>SUM(BA34:BA45)</f>
        <v>0</v>
      </c>
      <c r="BB46" s="128" t="str">
        <f t="shared" si="26"/>
        <v>-</v>
      </c>
      <c r="BC46" s="128" t="str">
        <f t="shared" si="27"/>
        <v>-</v>
      </c>
      <c r="BD46" s="368">
        <v>0</v>
      </c>
      <c r="BE46" s="368">
        <v>0</v>
      </c>
      <c r="BF46" s="131" t="str">
        <f t="shared" si="5"/>
        <v/>
      </c>
      <c r="BG46" s="295">
        <f>SUM(BG34:BG45)</f>
        <v>0</v>
      </c>
      <c r="BH46" s="283">
        <f>SUM(BH34:BH45)</f>
        <v>0</v>
      </c>
      <c r="BI46" s="128" t="str">
        <f t="shared" si="28"/>
        <v>-</v>
      </c>
      <c r="BJ46" s="128" t="str">
        <f t="shared" si="29"/>
        <v>-</v>
      </c>
      <c r="BK46" s="368">
        <v>0</v>
      </c>
      <c r="BL46" s="368">
        <v>0</v>
      </c>
      <c r="BM46" s="131" t="str">
        <f t="shared" si="6"/>
        <v/>
      </c>
      <c r="BN46" s="295">
        <f>SUM(BN34:BN45)</f>
        <v>0</v>
      </c>
      <c r="BO46" s="283">
        <f>SUM(BO34:BO45)</f>
        <v>0</v>
      </c>
      <c r="BP46" s="128" t="str">
        <f t="shared" si="30"/>
        <v>-</v>
      </c>
      <c r="BQ46" s="128" t="str">
        <f t="shared" si="31"/>
        <v>-</v>
      </c>
      <c r="BR46" s="368">
        <v>0</v>
      </c>
      <c r="BS46" s="368">
        <v>0</v>
      </c>
      <c r="BT46" s="131" t="str">
        <f t="shared" si="7"/>
        <v/>
      </c>
      <c r="BU46" s="295">
        <f>SUM(BU34:BU45)</f>
        <v>0</v>
      </c>
      <c r="BV46" s="283">
        <f>SUM(BV34:BV45)</f>
        <v>0</v>
      </c>
      <c r="BW46" s="128" t="str">
        <f t="shared" si="32"/>
        <v>-</v>
      </c>
      <c r="BX46" s="128" t="str">
        <f t="shared" si="33"/>
        <v>-</v>
      </c>
      <c r="BY46" s="368">
        <v>0</v>
      </c>
      <c r="BZ46" s="368">
        <v>0</v>
      </c>
      <c r="CA46" s="131" t="str">
        <f t="shared" si="8"/>
        <v/>
      </c>
      <c r="CB46" s="366">
        <f>SUM(CB34:CB45)</f>
        <v>0</v>
      </c>
      <c r="CC46" s="367">
        <f>SUM(CC34:CC45)</f>
        <v>0</v>
      </c>
      <c r="CD46" s="128" t="str">
        <f t="shared" si="34"/>
        <v>-</v>
      </c>
      <c r="CE46" s="128" t="str">
        <f t="shared" si="35"/>
        <v>-</v>
      </c>
      <c r="CF46" s="368">
        <v>0</v>
      </c>
      <c r="CG46" s="368">
        <v>0</v>
      </c>
      <c r="CH46" s="131" t="str">
        <f t="shared" si="9"/>
        <v/>
      </c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</row>
    <row r="47" spans="1:120" ht="12.75" customHeight="1" thickTop="1" x14ac:dyDescent="0.2">
      <c r="A47" s="427">
        <v>2008</v>
      </c>
      <c r="B47" s="75" t="s">
        <v>21</v>
      </c>
      <c r="C47" s="264"/>
      <c r="D47" s="265"/>
      <c r="E47" s="77" t="str">
        <f t="shared" si="10"/>
        <v>-</v>
      </c>
      <c r="F47" s="77" t="str">
        <f t="shared" si="11"/>
        <v>-</v>
      </c>
      <c r="G47" s="368">
        <v>0</v>
      </c>
      <c r="H47" s="368">
        <v>0</v>
      </c>
      <c r="I47" s="132" t="str">
        <f t="shared" si="37"/>
        <v/>
      </c>
      <c r="J47" s="287"/>
      <c r="K47" s="265"/>
      <c r="L47" s="77" t="str">
        <f t="shared" si="13"/>
        <v>-</v>
      </c>
      <c r="M47" s="77" t="str">
        <f t="shared" si="14"/>
        <v>-</v>
      </c>
      <c r="N47" s="368">
        <v>0</v>
      </c>
      <c r="O47" s="368">
        <v>0</v>
      </c>
      <c r="P47" s="133" t="str">
        <f t="shared" si="38"/>
        <v/>
      </c>
      <c r="Q47" s="287"/>
      <c r="R47" s="265"/>
      <c r="S47" s="77" t="str">
        <f t="shared" si="15"/>
        <v>-</v>
      </c>
      <c r="T47" s="77" t="str">
        <f t="shared" si="16"/>
        <v>-</v>
      </c>
      <c r="U47" s="368">
        <v>0</v>
      </c>
      <c r="V47" s="368">
        <v>0</v>
      </c>
      <c r="W47" s="133" t="str">
        <f t="shared" si="1"/>
        <v/>
      </c>
      <c r="X47" s="287"/>
      <c r="Y47" s="265"/>
      <c r="Z47" s="77" t="str">
        <f t="shared" si="17"/>
        <v>-</v>
      </c>
      <c r="AA47" s="77" t="str">
        <f t="shared" si="18"/>
        <v>-</v>
      </c>
      <c r="AB47" s="368">
        <v>0</v>
      </c>
      <c r="AC47" s="368">
        <v>0</v>
      </c>
      <c r="AD47" s="133" t="str">
        <f t="shared" si="36"/>
        <v/>
      </c>
      <c r="AE47" s="287"/>
      <c r="AF47" s="265"/>
      <c r="AG47" s="77" t="str">
        <f t="shared" si="20"/>
        <v>-</v>
      </c>
      <c r="AH47" s="77" t="str">
        <f t="shared" si="21"/>
        <v>-</v>
      </c>
      <c r="AI47" s="368">
        <v>0</v>
      </c>
      <c r="AJ47" s="368">
        <v>0</v>
      </c>
      <c r="AK47" s="133" t="str">
        <f t="shared" si="2"/>
        <v/>
      </c>
      <c r="AL47" s="287"/>
      <c r="AM47" s="265"/>
      <c r="AN47" s="77" t="str">
        <f t="shared" si="22"/>
        <v>-</v>
      </c>
      <c r="AO47" s="77" t="str">
        <f t="shared" si="23"/>
        <v>-</v>
      </c>
      <c r="AP47" s="368">
        <v>0</v>
      </c>
      <c r="AQ47" s="368">
        <v>0</v>
      </c>
      <c r="AR47" s="133" t="str">
        <f t="shared" si="3"/>
        <v/>
      </c>
      <c r="AS47" s="291"/>
      <c r="AT47" s="273"/>
      <c r="AU47" s="77" t="str">
        <f t="shared" si="24"/>
        <v>-</v>
      </c>
      <c r="AV47" s="77" t="str">
        <f t="shared" si="25"/>
        <v>-</v>
      </c>
      <c r="AW47" s="368">
        <v>0</v>
      </c>
      <c r="AX47" s="368">
        <v>0</v>
      </c>
      <c r="AY47" s="133" t="str">
        <f t="shared" si="4"/>
        <v/>
      </c>
      <c r="AZ47" s="291"/>
      <c r="BA47" s="273"/>
      <c r="BB47" s="77" t="str">
        <f t="shared" si="26"/>
        <v>-</v>
      </c>
      <c r="BC47" s="77" t="str">
        <f t="shared" si="27"/>
        <v>-</v>
      </c>
      <c r="BD47" s="368">
        <v>0</v>
      </c>
      <c r="BE47" s="368">
        <v>0</v>
      </c>
      <c r="BF47" s="133" t="str">
        <f t="shared" si="5"/>
        <v/>
      </c>
      <c r="BG47" s="287"/>
      <c r="BH47" s="265"/>
      <c r="BI47" s="77" t="str">
        <f t="shared" si="28"/>
        <v>-</v>
      </c>
      <c r="BJ47" s="77" t="str">
        <f t="shared" si="29"/>
        <v>-</v>
      </c>
      <c r="BK47" s="368">
        <v>0</v>
      </c>
      <c r="BL47" s="368">
        <v>0</v>
      </c>
      <c r="BM47" s="133" t="str">
        <f t="shared" si="6"/>
        <v/>
      </c>
      <c r="BN47" s="287"/>
      <c r="BO47" s="265"/>
      <c r="BP47" s="77" t="str">
        <f t="shared" si="30"/>
        <v>-</v>
      </c>
      <c r="BQ47" s="77" t="str">
        <f t="shared" si="31"/>
        <v>-</v>
      </c>
      <c r="BR47" s="368">
        <v>0</v>
      </c>
      <c r="BS47" s="368">
        <v>0</v>
      </c>
      <c r="BT47" s="133" t="str">
        <f t="shared" si="7"/>
        <v/>
      </c>
      <c r="BU47" s="287"/>
      <c r="BV47" s="265"/>
      <c r="BW47" s="77" t="str">
        <f t="shared" si="32"/>
        <v>-</v>
      </c>
      <c r="BX47" s="77" t="str">
        <f t="shared" si="33"/>
        <v>-</v>
      </c>
      <c r="BY47" s="368">
        <v>0</v>
      </c>
      <c r="BZ47" s="368">
        <v>0</v>
      </c>
      <c r="CA47" s="133" t="str">
        <f t="shared" si="8"/>
        <v/>
      </c>
      <c r="CB47" s="291"/>
      <c r="CC47" s="273"/>
      <c r="CD47" s="77" t="str">
        <f t="shared" si="34"/>
        <v>-</v>
      </c>
      <c r="CE47" s="77" t="str">
        <f t="shared" si="35"/>
        <v>-</v>
      </c>
      <c r="CF47" s="368">
        <v>0</v>
      </c>
      <c r="CG47" s="368">
        <v>0</v>
      </c>
      <c r="CH47" s="133" t="str">
        <f t="shared" si="9"/>
        <v/>
      </c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</row>
    <row r="48" spans="1:120" x14ac:dyDescent="0.2">
      <c r="A48" s="428"/>
      <c r="B48" s="56" t="s">
        <v>22</v>
      </c>
      <c r="C48" s="266"/>
      <c r="D48" s="267"/>
      <c r="E48" s="7" t="str">
        <f t="shared" si="10"/>
        <v>-</v>
      </c>
      <c r="F48" s="7" t="str">
        <f t="shared" si="11"/>
        <v>-</v>
      </c>
      <c r="G48" s="368">
        <v>0</v>
      </c>
      <c r="H48" s="368">
        <v>0</v>
      </c>
      <c r="I48" s="9" t="str">
        <f t="shared" si="37"/>
        <v/>
      </c>
      <c r="J48" s="288"/>
      <c r="K48" s="267"/>
      <c r="L48" s="7" t="str">
        <f t="shared" si="13"/>
        <v>-</v>
      </c>
      <c r="M48" s="7" t="str">
        <f t="shared" si="14"/>
        <v>-</v>
      </c>
      <c r="N48" s="368">
        <v>0</v>
      </c>
      <c r="O48" s="368">
        <v>0</v>
      </c>
      <c r="P48" s="10" t="str">
        <f t="shared" si="38"/>
        <v/>
      </c>
      <c r="Q48" s="288"/>
      <c r="R48" s="267"/>
      <c r="S48" s="7" t="str">
        <f t="shared" si="15"/>
        <v>-</v>
      </c>
      <c r="T48" s="7" t="str">
        <f t="shared" si="16"/>
        <v>-</v>
      </c>
      <c r="U48" s="368">
        <v>0</v>
      </c>
      <c r="V48" s="368">
        <v>0</v>
      </c>
      <c r="W48" s="10" t="str">
        <f t="shared" si="1"/>
        <v/>
      </c>
      <c r="X48" s="288"/>
      <c r="Y48" s="267"/>
      <c r="Z48" s="7" t="str">
        <f t="shared" si="17"/>
        <v>-</v>
      </c>
      <c r="AA48" s="7" t="str">
        <f t="shared" si="18"/>
        <v>-</v>
      </c>
      <c r="AB48" s="368">
        <v>0</v>
      </c>
      <c r="AC48" s="368">
        <v>0</v>
      </c>
      <c r="AD48" s="10" t="str">
        <f t="shared" si="36"/>
        <v/>
      </c>
      <c r="AE48" s="288"/>
      <c r="AF48" s="267"/>
      <c r="AG48" s="7" t="str">
        <f t="shared" si="20"/>
        <v>-</v>
      </c>
      <c r="AH48" s="7" t="str">
        <f t="shared" si="21"/>
        <v>-</v>
      </c>
      <c r="AI48" s="368">
        <v>0</v>
      </c>
      <c r="AJ48" s="368">
        <v>0</v>
      </c>
      <c r="AK48" s="10" t="str">
        <f t="shared" si="2"/>
        <v/>
      </c>
      <c r="AL48" s="288"/>
      <c r="AM48" s="267"/>
      <c r="AN48" s="7" t="str">
        <f t="shared" si="22"/>
        <v>-</v>
      </c>
      <c r="AO48" s="7" t="str">
        <f t="shared" si="23"/>
        <v>-</v>
      </c>
      <c r="AP48" s="368">
        <v>0</v>
      </c>
      <c r="AQ48" s="368">
        <v>0</v>
      </c>
      <c r="AR48" s="10" t="str">
        <f t="shared" si="3"/>
        <v/>
      </c>
      <c r="AS48" s="288"/>
      <c r="AT48" s="267"/>
      <c r="AU48" s="7" t="str">
        <f t="shared" si="24"/>
        <v>-</v>
      </c>
      <c r="AV48" s="7" t="str">
        <f t="shared" si="25"/>
        <v>-</v>
      </c>
      <c r="AW48" s="368">
        <v>0</v>
      </c>
      <c r="AX48" s="368">
        <v>0</v>
      </c>
      <c r="AY48" s="10" t="str">
        <f t="shared" si="4"/>
        <v/>
      </c>
      <c r="AZ48" s="288"/>
      <c r="BA48" s="267"/>
      <c r="BB48" s="7" t="str">
        <f t="shared" si="26"/>
        <v>-</v>
      </c>
      <c r="BC48" s="7" t="str">
        <f t="shared" si="27"/>
        <v>-</v>
      </c>
      <c r="BD48" s="368">
        <v>0</v>
      </c>
      <c r="BE48" s="368">
        <v>0</v>
      </c>
      <c r="BF48" s="10" t="str">
        <f t="shared" si="5"/>
        <v/>
      </c>
      <c r="BG48" s="288"/>
      <c r="BH48" s="267"/>
      <c r="BI48" s="7" t="str">
        <f t="shared" si="28"/>
        <v>-</v>
      </c>
      <c r="BJ48" s="7" t="str">
        <f t="shared" si="29"/>
        <v>-</v>
      </c>
      <c r="BK48" s="368">
        <v>0</v>
      </c>
      <c r="BL48" s="368">
        <v>0</v>
      </c>
      <c r="BM48" s="10" t="str">
        <f t="shared" si="6"/>
        <v/>
      </c>
      <c r="BN48" s="288"/>
      <c r="BO48" s="267"/>
      <c r="BP48" s="7" t="str">
        <f t="shared" si="30"/>
        <v>-</v>
      </c>
      <c r="BQ48" s="7" t="str">
        <f t="shared" si="31"/>
        <v>-</v>
      </c>
      <c r="BR48" s="368">
        <v>0</v>
      </c>
      <c r="BS48" s="368">
        <v>0</v>
      </c>
      <c r="BT48" s="10" t="str">
        <f t="shared" si="7"/>
        <v/>
      </c>
      <c r="BU48" s="288"/>
      <c r="BV48" s="267"/>
      <c r="BW48" s="7" t="str">
        <f t="shared" si="32"/>
        <v>-</v>
      </c>
      <c r="BX48" s="7" t="str">
        <f t="shared" si="33"/>
        <v>-</v>
      </c>
      <c r="BY48" s="368">
        <v>0</v>
      </c>
      <c r="BZ48" s="368">
        <v>0</v>
      </c>
      <c r="CA48" s="10" t="str">
        <f t="shared" si="8"/>
        <v/>
      </c>
      <c r="CB48" s="288"/>
      <c r="CC48" s="267"/>
      <c r="CD48" s="7" t="str">
        <f t="shared" si="34"/>
        <v>-</v>
      </c>
      <c r="CE48" s="7" t="str">
        <f t="shared" si="35"/>
        <v>-</v>
      </c>
      <c r="CF48" s="368">
        <v>0</v>
      </c>
      <c r="CG48" s="368">
        <v>0</v>
      </c>
      <c r="CH48" s="10" t="str">
        <f t="shared" si="9"/>
        <v/>
      </c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</row>
    <row r="49" spans="1:120" x14ac:dyDescent="0.2">
      <c r="A49" s="428"/>
      <c r="B49" s="56" t="s">
        <v>23</v>
      </c>
      <c r="C49" s="266"/>
      <c r="D49" s="267"/>
      <c r="E49" s="7" t="str">
        <f t="shared" si="10"/>
        <v>-</v>
      </c>
      <c r="F49" s="7" t="str">
        <f t="shared" si="11"/>
        <v>-</v>
      </c>
      <c r="G49" s="368">
        <v>0</v>
      </c>
      <c r="H49" s="368">
        <v>0</v>
      </c>
      <c r="I49" s="9" t="str">
        <f t="shared" si="37"/>
        <v/>
      </c>
      <c r="J49" s="288"/>
      <c r="K49" s="267"/>
      <c r="L49" s="7" t="str">
        <f t="shared" si="13"/>
        <v>-</v>
      </c>
      <c r="M49" s="7" t="str">
        <f t="shared" si="14"/>
        <v>-</v>
      </c>
      <c r="N49" s="368">
        <v>0</v>
      </c>
      <c r="O49" s="368">
        <v>0</v>
      </c>
      <c r="P49" s="10" t="str">
        <f t="shared" si="38"/>
        <v/>
      </c>
      <c r="Q49" s="288"/>
      <c r="R49" s="267"/>
      <c r="S49" s="7" t="str">
        <f t="shared" si="15"/>
        <v>-</v>
      </c>
      <c r="T49" s="7" t="str">
        <f t="shared" si="16"/>
        <v>-</v>
      </c>
      <c r="U49" s="368">
        <v>0</v>
      </c>
      <c r="V49" s="368">
        <v>0</v>
      </c>
      <c r="W49" s="10" t="str">
        <f t="shared" si="1"/>
        <v/>
      </c>
      <c r="X49" s="288"/>
      <c r="Y49" s="267"/>
      <c r="Z49" s="7" t="str">
        <f t="shared" si="17"/>
        <v>-</v>
      </c>
      <c r="AA49" s="7" t="str">
        <f t="shared" si="18"/>
        <v>-</v>
      </c>
      <c r="AB49" s="368">
        <v>0</v>
      </c>
      <c r="AC49" s="368">
        <v>0</v>
      </c>
      <c r="AD49" s="10" t="str">
        <f t="shared" si="36"/>
        <v/>
      </c>
      <c r="AE49" s="288"/>
      <c r="AF49" s="267"/>
      <c r="AG49" s="7" t="str">
        <f t="shared" si="20"/>
        <v>-</v>
      </c>
      <c r="AH49" s="7" t="str">
        <f t="shared" si="21"/>
        <v>-</v>
      </c>
      <c r="AI49" s="368">
        <v>0</v>
      </c>
      <c r="AJ49" s="368">
        <v>0</v>
      </c>
      <c r="AK49" s="10" t="str">
        <f t="shared" si="2"/>
        <v/>
      </c>
      <c r="AL49" s="288"/>
      <c r="AM49" s="267"/>
      <c r="AN49" s="7" t="str">
        <f t="shared" si="22"/>
        <v>-</v>
      </c>
      <c r="AO49" s="7" t="str">
        <f t="shared" si="23"/>
        <v>-</v>
      </c>
      <c r="AP49" s="368">
        <v>0</v>
      </c>
      <c r="AQ49" s="368">
        <v>0</v>
      </c>
      <c r="AR49" s="10" t="str">
        <f t="shared" si="3"/>
        <v/>
      </c>
      <c r="AS49" s="288"/>
      <c r="AT49" s="267"/>
      <c r="AU49" s="7" t="str">
        <f t="shared" si="24"/>
        <v>-</v>
      </c>
      <c r="AV49" s="7" t="str">
        <f t="shared" si="25"/>
        <v>-</v>
      </c>
      <c r="AW49" s="368">
        <v>0</v>
      </c>
      <c r="AX49" s="368">
        <v>0</v>
      </c>
      <c r="AY49" s="10" t="str">
        <f t="shared" si="4"/>
        <v/>
      </c>
      <c r="AZ49" s="288"/>
      <c r="BA49" s="267"/>
      <c r="BB49" s="7" t="str">
        <f t="shared" si="26"/>
        <v>-</v>
      </c>
      <c r="BC49" s="7" t="str">
        <f t="shared" si="27"/>
        <v>-</v>
      </c>
      <c r="BD49" s="368">
        <v>0</v>
      </c>
      <c r="BE49" s="368">
        <v>0</v>
      </c>
      <c r="BF49" s="10" t="str">
        <f t="shared" si="5"/>
        <v/>
      </c>
      <c r="BG49" s="288"/>
      <c r="BH49" s="267"/>
      <c r="BI49" s="7" t="str">
        <f t="shared" si="28"/>
        <v>-</v>
      </c>
      <c r="BJ49" s="7" t="str">
        <f t="shared" si="29"/>
        <v>-</v>
      </c>
      <c r="BK49" s="368">
        <v>0</v>
      </c>
      <c r="BL49" s="368">
        <v>0</v>
      </c>
      <c r="BM49" s="10" t="str">
        <f t="shared" si="6"/>
        <v/>
      </c>
      <c r="BN49" s="288"/>
      <c r="BO49" s="267"/>
      <c r="BP49" s="7" t="str">
        <f t="shared" si="30"/>
        <v>-</v>
      </c>
      <c r="BQ49" s="7" t="str">
        <f t="shared" si="31"/>
        <v>-</v>
      </c>
      <c r="BR49" s="368">
        <v>0</v>
      </c>
      <c r="BS49" s="368">
        <v>0</v>
      </c>
      <c r="BT49" s="10" t="str">
        <f t="shared" si="7"/>
        <v/>
      </c>
      <c r="BU49" s="288"/>
      <c r="BV49" s="267"/>
      <c r="BW49" s="7" t="str">
        <f t="shared" si="32"/>
        <v>-</v>
      </c>
      <c r="BX49" s="7" t="str">
        <f t="shared" si="33"/>
        <v>-</v>
      </c>
      <c r="BY49" s="368">
        <v>0</v>
      </c>
      <c r="BZ49" s="368">
        <v>0</v>
      </c>
      <c r="CA49" s="10" t="str">
        <f t="shared" si="8"/>
        <v/>
      </c>
      <c r="CB49" s="288"/>
      <c r="CC49" s="267"/>
      <c r="CD49" s="7" t="str">
        <f t="shared" si="34"/>
        <v>-</v>
      </c>
      <c r="CE49" s="7" t="str">
        <f t="shared" si="35"/>
        <v>-</v>
      </c>
      <c r="CF49" s="368">
        <v>0</v>
      </c>
      <c r="CG49" s="368">
        <v>0</v>
      </c>
      <c r="CH49" s="10" t="str">
        <f t="shared" si="9"/>
        <v/>
      </c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</row>
    <row r="50" spans="1:120" x14ac:dyDescent="0.2">
      <c r="A50" s="428"/>
      <c r="B50" s="56" t="s">
        <v>24</v>
      </c>
      <c r="C50" s="266"/>
      <c r="D50" s="267"/>
      <c r="E50" s="7" t="str">
        <f t="shared" si="10"/>
        <v>-</v>
      </c>
      <c r="F50" s="7" t="str">
        <f t="shared" si="11"/>
        <v>-</v>
      </c>
      <c r="G50" s="368">
        <v>0</v>
      </c>
      <c r="H50" s="368">
        <v>0</v>
      </c>
      <c r="I50" s="9" t="str">
        <f t="shared" si="37"/>
        <v/>
      </c>
      <c r="J50" s="288"/>
      <c r="K50" s="267"/>
      <c r="L50" s="7" t="str">
        <f t="shared" si="13"/>
        <v>-</v>
      </c>
      <c r="M50" s="7" t="str">
        <f t="shared" si="14"/>
        <v>-</v>
      </c>
      <c r="N50" s="368">
        <v>0</v>
      </c>
      <c r="O50" s="368">
        <v>0</v>
      </c>
      <c r="P50" s="10" t="str">
        <f t="shared" si="38"/>
        <v/>
      </c>
      <c r="Q50" s="288"/>
      <c r="R50" s="267"/>
      <c r="S50" s="7" t="str">
        <f t="shared" si="15"/>
        <v>-</v>
      </c>
      <c r="T50" s="7" t="str">
        <f t="shared" si="16"/>
        <v>-</v>
      </c>
      <c r="U50" s="368">
        <v>0</v>
      </c>
      <c r="V50" s="368">
        <v>0</v>
      </c>
      <c r="W50" s="10" t="str">
        <f t="shared" si="1"/>
        <v/>
      </c>
      <c r="X50" s="288"/>
      <c r="Y50" s="267"/>
      <c r="Z50" s="7" t="str">
        <f t="shared" si="17"/>
        <v>-</v>
      </c>
      <c r="AA50" s="7" t="str">
        <f t="shared" si="18"/>
        <v>-</v>
      </c>
      <c r="AB50" s="368">
        <v>0</v>
      </c>
      <c r="AC50" s="368">
        <v>0</v>
      </c>
      <c r="AD50" s="10" t="str">
        <f t="shared" si="36"/>
        <v/>
      </c>
      <c r="AE50" s="288"/>
      <c r="AF50" s="267"/>
      <c r="AG50" s="7" t="str">
        <f t="shared" si="20"/>
        <v>-</v>
      </c>
      <c r="AH50" s="7" t="str">
        <f t="shared" si="21"/>
        <v>-</v>
      </c>
      <c r="AI50" s="368">
        <v>0</v>
      </c>
      <c r="AJ50" s="368">
        <v>0</v>
      </c>
      <c r="AK50" s="10" t="str">
        <f t="shared" si="2"/>
        <v/>
      </c>
      <c r="AL50" s="288"/>
      <c r="AM50" s="267"/>
      <c r="AN50" s="7" t="str">
        <f t="shared" si="22"/>
        <v>-</v>
      </c>
      <c r="AO50" s="7" t="str">
        <f t="shared" si="23"/>
        <v>-</v>
      </c>
      <c r="AP50" s="368">
        <v>0</v>
      </c>
      <c r="AQ50" s="368">
        <v>0</v>
      </c>
      <c r="AR50" s="10" t="str">
        <f t="shared" si="3"/>
        <v/>
      </c>
      <c r="AS50" s="288"/>
      <c r="AT50" s="267"/>
      <c r="AU50" s="7" t="str">
        <f t="shared" si="24"/>
        <v>-</v>
      </c>
      <c r="AV50" s="7" t="str">
        <f t="shared" si="25"/>
        <v>-</v>
      </c>
      <c r="AW50" s="368">
        <v>0</v>
      </c>
      <c r="AX50" s="368">
        <v>0</v>
      </c>
      <c r="AY50" s="10" t="str">
        <f t="shared" si="4"/>
        <v/>
      </c>
      <c r="AZ50" s="288"/>
      <c r="BA50" s="267"/>
      <c r="BB50" s="7" t="str">
        <f t="shared" si="26"/>
        <v>-</v>
      </c>
      <c r="BC50" s="7" t="str">
        <f t="shared" si="27"/>
        <v>-</v>
      </c>
      <c r="BD50" s="368">
        <v>0</v>
      </c>
      <c r="BE50" s="368">
        <v>0</v>
      </c>
      <c r="BF50" s="10" t="str">
        <f t="shared" si="5"/>
        <v/>
      </c>
      <c r="BG50" s="288"/>
      <c r="BH50" s="267"/>
      <c r="BI50" s="7" t="str">
        <f t="shared" si="28"/>
        <v>-</v>
      </c>
      <c r="BJ50" s="7" t="str">
        <f t="shared" si="29"/>
        <v>-</v>
      </c>
      <c r="BK50" s="368">
        <v>0</v>
      </c>
      <c r="BL50" s="368">
        <v>0</v>
      </c>
      <c r="BM50" s="10" t="str">
        <f t="shared" si="6"/>
        <v/>
      </c>
      <c r="BN50" s="288"/>
      <c r="BO50" s="267"/>
      <c r="BP50" s="7" t="str">
        <f t="shared" si="30"/>
        <v>-</v>
      </c>
      <c r="BQ50" s="7" t="str">
        <f t="shared" si="31"/>
        <v>-</v>
      </c>
      <c r="BR50" s="368">
        <v>0</v>
      </c>
      <c r="BS50" s="368">
        <v>0</v>
      </c>
      <c r="BT50" s="10" t="str">
        <f t="shared" si="7"/>
        <v/>
      </c>
      <c r="BU50" s="288"/>
      <c r="BV50" s="267"/>
      <c r="BW50" s="7" t="str">
        <f t="shared" si="32"/>
        <v>-</v>
      </c>
      <c r="BX50" s="7" t="str">
        <f t="shared" si="33"/>
        <v>-</v>
      </c>
      <c r="BY50" s="368">
        <v>0</v>
      </c>
      <c r="BZ50" s="368">
        <v>0</v>
      </c>
      <c r="CA50" s="10" t="str">
        <f t="shared" si="8"/>
        <v/>
      </c>
      <c r="CB50" s="288"/>
      <c r="CC50" s="267"/>
      <c r="CD50" s="7" t="str">
        <f t="shared" si="34"/>
        <v>-</v>
      </c>
      <c r="CE50" s="7" t="str">
        <f t="shared" si="35"/>
        <v>-</v>
      </c>
      <c r="CF50" s="368">
        <v>0</v>
      </c>
      <c r="CG50" s="368">
        <v>0</v>
      </c>
      <c r="CH50" s="10" t="str">
        <f t="shared" si="9"/>
        <v/>
      </c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</row>
    <row r="51" spans="1:120" x14ac:dyDescent="0.2">
      <c r="A51" s="428"/>
      <c r="B51" s="56" t="s">
        <v>25</v>
      </c>
      <c r="C51" s="266"/>
      <c r="D51" s="267"/>
      <c r="E51" s="7" t="str">
        <f t="shared" si="10"/>
        <v>-</v>
      </c>
      <c r="F51" s="7" t="str">
        <f t="shared" si="11"/>
        <v>-</v>
      </c>
      <c r="G51" s="368">
        <v>0</v>
      </c>
      <c r="H51" s="368">
        <v>0</v>
      </c>
      <c r="I51" s="9" t="str">
        <f t="shared" si="37"/>
        <v/>
      </c>
      <c r="J51" s="288"/>
      <c r="K51" s="267"/>
      <c r="L51" s="7" t="str">
        <f t="shared" si="13"/>
        <v>-</v>
      </c>
      <c r="M51" s="7" t="str">
        <f t="shared" si="14"/>
        <v>-</v>
      </c>
      <c r="N51" s="368">
        <v>0</v>
      </c>
      <c r="O51" s="368">
        <v>0</v>
      </c>
      <c r="P51" s="10" t="str">
        <f t="shared" si="38"/>
        <v/>
      </c>
      <c r="Q51" s="288"/>
      <c r="R51" s="267"/>
      <c r="S51" s="7" t="str">
        <f t="shared" si="15"/>
        <v>-</v>
      </c>
      <c r="T51" s="7" t="str">
        <f t="shared" si="16"/>
        <v>-</v>
      </c>
      <c r="U51" s="368">
        <v>0</v>
      </c>
      <c r="V51" s="368">
        <v>0</v>
      </c>
      <c r="W51" s="10" t="str">
        <f t="shared" si="1"/>
        <v/>
      </c>
      <c r="X51" s="288"/>
      <c r="Y51" s="267"/>
      <c r="Z51" s="7" t="str">
        <f t="shared" si="17"/>
        <v>-</v>
      </c>
      <c r="AA51" s="7" t="str">
        <f t="shared" si="18"/>
        <v>-</v>
      </c>
      <c r="AB51" s="368">
        <v>0</v>
      </c>
      <c r="AC51" s="368">
        <v>0</v>
      </c>
      <c r="AD51" s="10" t="str">
        <f t="shared" si="36"/>
        <v/>
      </c>
      <c r="AE51" s="288"/>
      <c r="AF51" s="267"/>
      <c r="AG51" s="7" t="str">
        <f t="shared" si="20"/>
        <v>-</v>
      </c>
      <c r="AH51" s="7" t="str">
        <f t="shared" si="21"/>
        <v>-</v>
      </c>
      <c r="AI51" s="368">
        <v>0</v>
      </c>
      <c r="AJ51" s="368">
        <v>0</v>
      </c>
      <c r="AK51" s="10" t="str">
        <f t="shared" si="2"/>
        <v/>
      </c>
      <c r="AL51" s="288"/>
      <c r="AM51" s="267"/>
      <c r="AN51" s="7" t="str">
        <f t="shared" si="22"/>
        <v>-</v>
      </c>
      <c r="AO51" s="7" t="str">
        <f t="shared" si="23"/>
        <v>-</v>
      </c>
      <c r="AP51" s="368">
        <v>0</v>
      </c>
      <c r="AQ51" s="368">
        <v>0</v>
      </c>
      <c r="AR51" s="10" t="str">
        <f t="shared" si="3"/>
        <v/>
      </c>
      <c r="AS51" s="288"/>
      <c r="AT51" s="267"/>
      <c r="AU51" s="7" t="str">
        <f t="shared" si="24"/>
        <v>-</v>
      </c>
      <c r="AV51" s="7" t="str">
        <f t="shared" si="25"/>
        <v>-</v>
      </c>
      <c r="AW51" s="368">
        <v>0</v>
      </c>
      <c r="AX51" s="368">
        <v>0</v>
      </c>
      <c r="AY51" s="10" t="str">
        <f t="shared" si="4"/>
        <v/>
      </c>
      <c r="AZ51" s="288"/>
      <c r="BA51" s="267"/>
      <c r="BB51" s="7" t="str">
        <f t="shared" si="26"/>
        <v>-</v>
      </c>
      <c r="BC51" s="7" t="str">
        <f t="shared" si="27"/>
        <v>-</v>
      </c>
      <c r="BD51" s="368">
        <v>0</v>
      </c>
      <c r="BE51" s="368">
        <v>0</v>
      </c>
      <c r="BF51" s="10" t="str">
        <f t="shared" si="5"/>
        <v/>
      </c>
      <c r="BG51" s="288"/>
      <c r="BH51" s="267"/>
      <c r="BI51" s="7" t="str">
        <f t="shared" si="28"/>
        <v>-</v>
      </c>
      <c r="BJ51" s="7" t="str">
        <f t="shared" si="29"/>
        <v>-</v>
      </c>
      <c r="BK51" s="368">
        <v>0</v>
      </c>
      <c r="BL51" s="368">
        <v>0</v>
      </c>
      <c r="BM51" s="10" t="str">
        <f t="shared" si="6"/>
        <v/>
      </c>
      <c r="BN51" s="288"/>
      <c r="BO51" s="267"/>
      <c r="BP51" s="7" t="str">
        <f t="shared" si="30"/>
        <v>-</v>
      </c>
      <c r="BQ51" s="7" t="str">
        <f t="shared" si="31"/>
        <v>-</v>
      </c>
      <c r="BR51" s="368">
        <v>0</v>
      </c>
      <c r="BS51" s="368">
        <v>0</v>
      </c>
      <c r="BT51" s="10" t="str">
        <f t="shared" si="7"/>
        <v/>
      </c>
      <c r="BU51" s="288"/>
      <c r="BV51" s="267"/>
      <c r="BW51" s="7" t="str">
        <f t="shared" si="32"/>
        <v>-</v>
      </c>
      <c r="BX51" s="7" t="str">
        <f t="shared" si="33"/>
        <v>-</v>
      </c>
      <c r="BY51" s="368">
        <v>0</v>
      </c>
      <c r="BZ51" s="368">
        <v>0</v>
      </c>
      <c r="CA51" s="10" t="str">
        <f t="shared" si="8"/>
        <v/>
      </c>
      <c r="CB51" s="288"/>
      <c r="CC51" s="267"/>
      <c r="CD51" s="7" t="str">
        <f t="shared" si="34"/>
        <v>-</v>
      </c>
      <c r="CE51" s="7" t="str">
        <f t="shared" si="35"/>
        <v>-</v>
      </c>
      <c r="CF51" s="368">
        <v>0</v>
      </c>
      <c r="CG51" s="368">
        <v>0</v>
      </c>
      <c r="CH51" s="10" t="str">
        <f t="shared" si="9"/>
        <v/>
      </c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</row>
    <row r="52" spans="1:120" x14ac:dyDescent="0.2">
      <c r="A52" s="428"/>
      <c r="B52" s="56" t="s">
        <v>26</v>
      </c>
      <c r="C52" s="266"/>
      <c r="D52" s="267"/>
      <c r="E52" s="7" t="str">
        <f t="shared" si="10"/>
        <v>-</v>
      </c>
      <c r="F52" s="7" t="str">
        <f t="shared" si="11"/>
        <v>-</v>
      </c>
      <c r="G52" s="368">
        <v>0</v>
      </c>
      <c r="H52" s="368">
        <v>0</v>
      </c>
      <c r="I52" s="9" t="str">
        <f t="shared" si="37"/>
        <v/>
      </c>
      <c r="J52" s="288"/>
      <c r="K52" s="267"/>
      <c r="L52" s="7" t="str">
        <f t="shared" si="13"/>
        <v>-</v>
      </c>
      <c r="M52" s="7" t="str">
        <f t="shared" si="14"/>
        <v>-</v>
      </c>
      <c r="N52" s="368">
        <v>0</v>
      </c>
      <c r="O52" s="368">
        <v>0</v>
      </c>
      <c r="P52" s="10" t="str">
        <f t="shared" si="38"/>
        <v/>
      </c>
      <c r="Q52" s="288"/>
      <c r="R52" s="267"/>
      <c r="S52" s="7" t="str">
        <f t="shared" si="15"/>
        <v>-</v>
      </c>
      <c r="T52" s="7" t="str">
        <f t="shared" si="16"/>
        <v>-</v>
      </c>
      <c r="U52" s="368">
        <v>0</v>
      </c>
      <c r="V52" s="368">
        <v>0</v>
      </c>
      <c r="W52" s="10" t="str">
        <f t="shared" si="1"/>
        <v/>
      </c>
      <c r="X52" s="288"/>
      <c r="Y52" s="267"/>
      <c r="Z52" s="7" t="str">
        <f t="shared" si="17"/>
        <v>-</v>
      </c>
      <c r="AA52" s="7" t="str">
        <f t="shared" si="18"/>
        <v>-</v>
      </c>
      <c r="AB52" s="368">
        <v>0</v>
      </c>
      <c r="AC52" s="368">
        <v>0</v>
      </c>
      <c r="AD52" s="10" t="str">
        <f t="shared" si="36"/>
        <v/>
      </c>
      <c r="AE52" s="288"/>
      <c r="AF52" s="267"/>
      <c r="AG52" s="7" t="str">
        <f t="shared" si="20"/>
        <v>-</v>
      </c>
      <c r="AH52" s="7" t="str">
        <f t="shared" si="21"/>
        <v>-</v>
      </c>
      <c r="AI52" s="368">
        <v>0</v>
      </c>
      <c r="AJ52" s="368">
        <v>0</v>
      </c>
      <c r="AK52" s="10" t="str">
        <f t="shared" si="2"/>
        <v/>
      </c>
      <c r="AL52" s="288"/>
      <c r="AM52" s="267"/>
      <c r="AN52" s="7" t="str">
        <f t="shared" si="22"/>
        <v>-</v>
      </c>
      <c r="AO52" s="7" t="str">
        <f t="shared" si="23"/>
        <v>-</v>
      </c>
      <c r="AP52" s="368">
        <v>0</v>
      </c>
      <c r="AQ52" s="368">
        <v>0</v>
      </c>
      <c r="AR52" s="10" t="str">
        <f t="shared" si="3"/>
        <v/>
      </c>
      <c r="AS52" s="288"/>
      <c r="AT52" s="267"/>
      <c r="AU52" s="7" t="str">
        <f t="shared" si="24"/>
        <v>-</v>
      </c>
      <c r="AV52" s="7" t="str">
        <f t="shared" si="25"/>
        <v>-</v>
      </c>
      <c r="AW52" s="368">
        <v>0</v>
      </c>
      <c r="AX52" s="368">
        <v>0</v>
      </c>
      <c r="AY52" s="10" t="str">
        <f t="shared" si="4"/>
        <v/>
      </c>
      <c r="AZ52" s="288"/>
      <c r="BA52" s="267"/>
      <c r="BB52" s="7" t="str">
        <f t="shared" si="26"/>
        <v>-</v>
      </c>
      <c r="BC52" s="7" t="str">
        <f t="shared" si="27"/>
        <v>-</v>
      </c>
      <c r="BD52" s="368">
        <v>0</v>
      </c>
      <c r="BE52" s="368">
        <v>0</v>
      </c>
      <c r="BF52" s="10" t="str">
        <f t="shared" si="5"/>
        <v/>
      </c>
      <c r="BG52" s="288"/>
      <c r="BH52" s="267"/>
      <c r="BI52" s="7" t="str">
        <f t="shared" si="28"/>
        <v>-</v>
      </c>
      <c r="BJ52" s="7" t="str">
        <f t="shared" si="29"/>
        <v>-</v>
      </c>
      <c r="BK52" s="368">
        <v>0</v>
      </c>
      <c r="BL52" s="368">
        <v>0</v>
      </c>
      <c r="BM52" s="10" t="str">
        <f t="shared" si="6"/>
        <v/>
      </c>
      <c r="BN52" s="288"/>
      <c r="BO52" s="267"/>
      <c r="BP52" s="7" t="str">
        <f t="shared" si="30"/>
        <v>-</v>
      </c>
      <c r="BQ52" s="7" t="str">
        <f t="shared" si="31"/>
        <v>-</v>
      </c>
      <c r="BR52" s="368">
        <v>0</v>
      </c>
      <c r="BS52" s="368">
        <v>0</v>
      </c>
      <c r="BT52" s="10" t="str">
        <f t="shared" si="7"/>
        <v/>
      </c>
      <c r="BU52" s="288"/>
      <c r="BV52" s="267"/>
      <c r="BW52" s="7" t="str">
        <f t="shared" si="32"/>
        <v>-</v>
      </c>
      <c r="BX52" s="7" t="str">
        <f t="shared" si="33"/>
        <v>-</v>
      </c>
      <c r="BY52" s="368">
        <v>0</v>
      </c>
      <c r="BZ52" s="368">
        <v>0</v>
      </c>
      <c r="CA52" s="10" t="str">
        <f t="shared" si="8"/>
        <v/>
      </c>
      <c r="CB52" s="288"/>
      <c r="CC52" s="267"/>
      <c r="CD52" s="7" t="str">
        <f t="shared" si="34"/>
        <v>-</v>
      </c>
      <c r="CE52" s="7" t="str">
        <f t="shared" si="35"/>
        <v>-</v>
      </c>
      <c r="CF52" s="368">
        <v>0</v>
      </c>
      <c r="CG52" s="368">
        <v>0</v>
      </c>
      <c r="CH52" s="10" t="str">
        <f t="shared" si="9"/>
        <v/>
      </c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</row>
    <row r="53" spans="1:120" x14ac:dyDescent="0.2">
      <c r="A53" s="428"/>
      <c r="B53" s="56" t="s">
        <v>27</v>
      </c>
      <c r="C53" s="266"/>
      <c r="D53" s="267"/>
      <c r="E53" s="7" t="str">
        <f t="shared" si="10"/>
        <v>-</v>
      </c>
      <c r="F53" s="7" t="str">
        <f t="shared" si="11"/>
        <v>-</v>
      </c>
      <c r="G53" s="368">
        <v>0</v>
      </c>
      <c r="H53" s="368">
        <v>0</v>
      </c>
      <c r="I53" s="9" t="str">
        <f t="shared" si="37"/>
        <v/>
      </c>
      <c r="J53" s="288"/>
      <c r="K53" s="267"/>
      <c r="L53" s="7" t="str">
        <f t="shared" si="13"/>
        <v>-</v>
      </c>
      <c r="M53" s="7" t="str">
        <f t="shared" si="14"/>
        <v>-</v>
      </c>
      <c r="N53" s="368">
        <v>0</v>
      </c>
      <c r="O53" s="368">
        <v>0</v>
      </c>
      <c r="P53" s="10" t="str">
        <f t="shared" si="38"/>
        <v/>
      </c>
      <c r="Q53" s="288"/>
      <c r="R53" s="267"/>
      <c r="S53" s="7" t="str">
        <f t="shared" si="15"/>
        <v>-</v>
      </c>
      <c r="T53" s="7" t="str">
        <f t="shared" si="16"/>
        <v>-</v>
      </c>
      <c r="U53" s="368">
        <v>0</v>
      </c>
      <c r="V53" s="368">
        <v>0</v>
      </c>
      <c r="W53" s="10" t="str">
        <f t="shared" si="1"/>
        <v/>
      </c>
      <c r="X53" s="288"/>
      <c r="Y53" s="267"/>
      <c r="Z53" s="7" t="str">
        <f t="shared" si="17"/>
        <v>-</v>
      </c>
      <c r="AA53" s="7" t="str">
        <f t="shared" si="18"/>
        <v>-</v>
      </c>
      <c r="AB53" s="368">
        <v>0</v>
      </c>
      <c r="AC53" s="368">
        <v>0</v>
      </c>
      <c r="AD53" s="10" t="str">
        <f t="shared" si="36"/>
        <v/>
      </c>
      <c r="AE53" s="288"/>
      <c r="AF53" s="267"/>
      <c r="AG53" s="7" t="str">
        <f t="shared" si="20"/>
        <v>-</v>
      </c>
      <c r="AH53" s="7" t="str">
        <f t="shared" si="21"/>
        <v>-</v>
      </c>
      <c r="AI53" s="368">
        <v>0</v>
      </c>
      <c r="AJ53" s="368">
        <v>0</v>
      </c>
      <c r="AK53" s="10" t="str">
        <f t="shared" si="2"/>
        <v/>
      </c>
      <c r="AL53" s="288"/>
      <c r="AM53" s="267"/>
      <c r="AN53" s="7" t="str">
        <f t="shared" si="22"/>
        <v>-</v>
      </c>
      <c r="AO53" s="7" t="str">
        <f t="shared" si="23"/>
        <v>-</v>
      </c>
      <c r="AP53" s="368">
        <v>0</v>
      </c>
      <c r="AQ53" s="368">
        <v>0</v>
      </c>
      <c r="AR53" s="10" t="str">
        <f t="shared" si="3"/>
        <v/>
      </c>
      <c r="AS53" s="288"/>
      <c r="AT53" s="267"/>
      <c r="AU53" s="7" t="str">
        <f t="shared" si="24"/>
        <v>-</v>
      </c>
      <c r="AV53" s="7" t="str">
        <f t="shared" si="25"/>
        <v>-</v>
      </c>
      <c r="AW53" s="368">
        <v>0</v>
      </c>
      <c r="AX53" s="368">
        <v>0</v>
      </c>
      <c r="AY53" s="10" t="str">
        <f t="shared" si="4"/>
        <v/>
      </c>
      <c r="AZ53" s="288"/>
      <c r="BA53" s="267"/>
      <c r="BB53" s="7" t="str">
        <f t="shared" si="26"/>
        <v>-</v>
      </c>
      <c r="BC53" s="7" t="str">
        <f t="shared" si="27"/>
        <v>-</v>
      </c>
      <c r="BD53" s="368">
        <v>0</v>
      </c>
      <c r="BE53" s="368">
        <v>0</v>
      </c>
      <c r="BF53" s="10" t="str">
        <f t="shared" si="5"/>
        <v/>
      </c>
      <c r="BG53" s="288"/>
      <c r="BH53" s="267"/>
      <c r="BI53" s="7" t="str">
        <f t="shared" si="28"/>
        <v>-</v>
      </c>
      <c r="BJ53" s="7" t="str">
        <f t="shared" si="29"/>
        <v>-</v>
      </c>
      <c r="BK53" s="368">
        <v>0</v>
      </c>
      <c r="BL53" s="368">
        <v>0</v>
      </c>
      <c r="BM53" s="10" t="str">
        <f t="shared" si="6"/>
        <v/>
      </c>
      <c r="BN53" s="288"/>
      <c r="BO53" s="267"/>
      <c r="BP53" s="7" t="str">
        <f t="shared" si="30"/>
        <v>-</v>
      </c>
      <c r="BQ53" s="7" t="str">
        <f t="shared" si="31"/>
        <v>-</v>
      </c>
      <c r="BR53" s="368">
        <v>0</v>
      </c>
      <c r="BS53" s="368">
        <v>0</v>
      </c>
      <c r="BT53" s="10" t="str">
        <f t="shared" si="7"/>
        <v/>
      </c>
      <c r="BU53" s="288"/>
      <c r="BV53" s="267"/>
      <c r="BW53" s="7" t="str">
        <f t="shared" si="32"/>
        <v>-</v>
      </c>
      <c r="BX53" s="7" t="str">
        <f t="shared" si="33"/>
        <v>-</v>
      </c>
      <c r="BY53" s="368">
        <v>0</v>
      </c>
      <c r="BZ53" s="368">
        <v>0</v>
      </c>
      <c r="CA53" s="10" t="str">
        <f t="shared" si="8"/>
        <v/>
      </c>
      <c r="CB53" s="288"/>
      <c r="CC53" s="267"/>
      <c r="CD53" s="7" t="str">
        <f t="shared" si="34"/>
        <v>-</v>
      </c>
      <c r="CE53" s="7" t="str">
        <f t="shared" si="35"/>
        <v>-</v>
      </c>
      <c r="CF53" s="368">
        <v>0</v>
      </c>
      <c r="CG53" s="368">
        <v>0</v>
      </c>
      <c r="CH53" s="10" t="str">
        <f t="shared" si="9"/>
        <v/>
      </c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</row>
    <row r="54" spans="1:120" x14ac:dyDescent="0.2">
      <c r="A54" s="428"/>
      <c r="B54" s="56" t="s">
        <v>28</v>
      </c>
      <c r="C54" s="266"/>
      <c r="D54" s="267"/>
      <c r="E54" s="7" t="str">
        <f t="shared" si="10"/>
        <v>-</v>
      </c>
      <c r="F54" s="7" t="str">
        <f t="shared" si="11"/>
        <v>-</v>
      </c>
      <c r="G54" s="368">
        <v>0</v>
      </c>
      <c r="H54" s="368">
        <v>0</v>
      </c>
      <c r="I54" s="9" t="str">
        <f t="shared" si="37"/>
        <v/>
      </c>
      <c r="J54" s="288"/>
      <c r="K54" s="267"/>
      <c r="L54" s="7" t="str">
        <f t="shared" si="13"/>
        <v>-</v>
      </c>
      <c r="M54" s="7" t="str">
        <f t="shared" si="14"/>
        <v>-</v>
      </c>
      <c r="N54" s="368">
        <v>0</v>
      </c>
      <c r="O54" s="368">
        <v>0</v>
      </c>
      <c r="P54" s="10" t="str">
        <f t="shared" si="38"/>
        <v/>
      </c>
      <c r="Q54" s="288"/>
      <c r="R54" s="267"/>
      <c r="S54" s="7" t="str">
        <f t="shared" si="15"/>
        <v>-</v>
      </c>
      <c r="T54" s="7" t="str">
        <f t="shared" si="16"/>
        <v>-</v>
      </c>
      <c r="U54" s="368">
        <v>0</v>
      </c>
      <c r="V54" s="368">
        <v>0</v>
      </c>
      <c r="W54" s="10" t="str">
        <f t="shared" si="1"/>
        <v/>
      </c>
      <c r="X54" s="288"/>
      <c r="Y54" s="267"/>
      <c r="Z54" s="7" t="str">
        <f t="shared" si="17"/>
        <v>-</v>
      </c>
      <c r="AA54" s="7" t="str">
        <f t="shared" si="18"/>
        <v>-</v>
      </c>
      <c r="AB54" s="368">
        <v>0</v>
      </c>
      <c r="AC54" s="368">
        <v>0</v>
      </c>
      <c r="AD54" s="10" t="str">
        <f t="shared" si="36"/>
        <v/>
      </c>
      <c r="AE54" s="288"/>
      <c r="AF54" s="267"/>
      <c r="AG54" s="7" t="str">
        <f t="shared" si="20"/>
        <v>-</v>
      </c>
      <c r="AH54" s="7" t="str">
        <f t="shared" si="21"/>
        <v>-</v>
      </c>
      <c r="AI54" s="368">
        <v>0</v>
      </c>
      <c r="AJ54" s="368">
        <v>0</v>
      </c>
      <c r="AK54" s="10" t="str">
        <f t="shared" si="2"/>
        <v/>
      </c>
      <c r="AL54" s="288"/>
      <c r="AM54" s="267"/>
      <c r="AN54" s="7" t="str">
        <f t="shared" si="22"/>
        <v>-</v>
      </c>
      <c r="AO54" s="7" t="str">
        <f t="shared" si="23"/>
        <v>-</v>
      </c>
      <c r="AP54" s="368">
        <v>0</v>
      </c>
      <c r="AQ54" s="368">
        <v>0</v>
      </c>
      <c r="AR54" s="10" t="str">
        <f t="shared" si="3"/>
        <v/>
      </c>
      <c r="AS54" s="288"/>
      <c r="AT54" s="267"/>
      <c r="AU54" s="7" t="str">
        <f t="shared" si="24"/>
        <v>-</v>
      </c>
      <c r="AV54" s="7" t="str">
        <f t="shared" si="25"/>
        <v>-</v>
      </c>
      <c r="AW54" s="368">
        <v>0</v>
      </c>
      <c r="AX54" s="368">
        <v>0</v>
      </c>
      <c r="AY54" s="10" t="str">
        <f t="shared" si="4"/>
        <v/>
      </c>
      <c r="AZ54" s="288"/>
      <c r="BA54" s="267"/>
      <c r="BB54" s="7" t="str">
        <f t="shared" si="26"/>
        <v>-</v>
      </c>
      <c r="BC54" s="7" t="str">
        <f t="shared" si="27"/>
        <v>-</v>
      </c>
      <c r="BD54" s="368">
        <v>0</v>
      </c>
      <c r="BE54" s="368">
        <v>0</v>
      </c>
      <c r="BF54" s="10" t="str">
        <f t="shared" si="5"/>
        <v/>
      </c>
      <c r="BG54" s="288"/>
      <c r="BH54" s="267"/>
      <c r="BI54" s="7" t="str">
        <f t="shared" si="28"/>
        <v>-</v>
      </c>
      <c r="BJ54" s="7" t="str">
        <f t="shared" si="29"/>
        <v>-</v>
      </c>
      <c r="BK54" s="368">
        <v>0</v>
      </c>
      <c r="BL54" s="368">
        <v>0</v>
      </c>
      <c r="BM54" s="10" t="str">
        <f t="shared" si="6"/>
        <v/>
      </c>
      <c r="BN54" s="288"/>
      <c r="BO54" s="267"/>
      <c r="BP54" s="7" t="str">
        <f t="shared" si="30"/>
        <v>-</v>
      </c>
      <c r="BQ54" s="7" t="str">
        <f t="shared" si="31"/>
        <v>-</v>
      </c>
      <c r="BR54" s="368">
        <v>0</v>
      </c>
      <c r="BS54" s="368">
        <v>0</v>
      </c>
      <c r="BT54" s="10" t="str">
        <f t="shared" si="7"/>
        <v/>
      </c>
      <c r="BU54" s="288"/>
      <c r="BV54" s="267"/>
      <c r="BW54" s="7" t="str">
        <f t="shared" si="32"/>
        <v>-</v>
      </c>
      <c r="BX54" s="7" t="str">
        <f t="shared" si="33"/>
        <v>-</v>
      </c>
      <c r="BY54" s="368">
        <v>0</v>
      </c>
      <c r="BZ54" s="368">
        <v>0</v>
      </c>
      <c r="CA54" s="10" t="str">
        <f t="shared" si="8"/>
        <v/>
      </c>
      <c r="CB54" s="288"/>
      <c r="CC54" s="267"/>
      <c r="CD54" s="7" t="str">
        <f t="shared" si="34"/>
        <v>-</v>
      </c>
      <c r="CE54" s="7" t="str">
        <f t="shared" si="35"/>
        <v>-</v>
      </c>
      <c r="CF54" s="368">
        <v>0</v>
      </c>
      <c r="CG54" s="368">
        <v>0</v>
      </c>
      <c r="CH54" s="10" t="str">
        <f t="shared" si="9"/>
        <v/>
      </c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</row>
    <row r="55" spans="1:120" x14ac:dyDescent="0.2">
      <c r="A55" s="428"/>
      <c r="B55" s="56" t="s">
        <v>29</v>
      </c>
      <c r="C55" s="266"/>
      <c r="D55" s="267"/>
      <c r="E55" s="7" t="str">
        <f t="shared" si="10"/>
        <v>-</v>
      </c>
      <c r="F55" s="7" t="str">
        <f t="shared" si="11"/>
        <v>-</v>
      </c>
      <c r="G55" s="368">
        <v>0</v>
      </c>
      <c r="H55" s="368">
        <v>0</v>
      </c>
      <c r="I55" s="9" t="str">
        <f t="shared" si="37"/>
        <v/>
      </c>
      <c r="J55" s="288"/>
      <c r="K55" s="267"/>
      <c r="L55" s="7" t="str">
        <f t="shared" si="13"/>
        <v>-</v>
      </c>
      <c r="M55" s="7" t="str">
        <f t="shared" si="14"/>
        <v>-</v>
      </c>
      <c r="N55" s="368">
        <v>0</v>
      </c>
      <c r="O55" s="368">
        <v>0</v>
      </c>
      <c r="P55" s="10" t="str">
        <f t="shared" si="38"/>
        <v/>
      </c>
      <c r="Q55" s="288"/>
      <c r="R55" s="267"/>
      <c r="S55" s="7" t="str">
        <f t="shared" si="15"/>
        <v>-</v>
      </c>
      <c r="T55" s="7" t="str">
        <f t="shared" si="16"/>
        <v>-</v>
      </c>
      <c r="U55" s="368">
        <v>0</v>
      </c>
      <c r="V55" s="368">
        <v>0</v>
      </c>
      <c r="W55" s="10" t="str">
        <f t="shared" si="1"/>
        <v/>
      </c>
      <c r="X55" s="288"/>
      <c r="Y55" s="267"/>
      <c r="Z55" s="7" t="str">
        <f t="shared" si="17"/>
        <v>-</v>
      </c>
      <c r="AA55" s="7" t="str">
        <f t="shared" si="18"/>
        <v>-</v>
      </c>
      <c r="AB55" s="368">
        <v>0</v>
      </c>
      <c r="AC55" s="368">
        <v>0</v>
      </c>
      <c r="AD55" s="10" t="str">
        <f t="shared" si="36"/>
        <v/>
      </c>
      <c r="AE55" s="288"/>
      <c r="AF55" s="267"/>
      <c r="AG55" s="7" t="str">
        <f t="shared" si="20"/>
        <v>-</v>
      </c>
      <c r="AH55" s="7" t="str">
        <f t="shared" si="21"/>
        <v>-</v>
      </c>
      <c r="AI55" s="368">
        <v>0</v>
      </c>
      <c r="AJ55" s="368">
        <v>0</v>
      </c>
      <c r="AK55" s="10" t="str">
        <f t="shared" si="2"/>
        <v/>
      </c>
      <c r="AL55" s="288"/>
      <c r="AM55" s="267"/>
      <c r="AN55" s="7" t="str">
        <f t="shared" si="22"/>
        <v>-</v>
      </c>
      <c r="AO55" s="7" t="str">
        <f t="shared" si="23"/>
        <v>-</v>
      </c>
      <c r="AP55" s="368">
        <v>0</v>
      </c>
      <c r="AQ55" s="368">
        <v>0</v>
      </c>
      <c r="AR55" s="10" t="str">
        <f t="shared" si="3"/>
        <v/>
      </c>
      <c r="AS55" s="288"/>
      <c r="AT55" s="267"/>
      <c r="AU55" s="7" t="str">
        <f t="shared" si="24"/>
        <v>-</v>
      </c>
      <c r="AV55" s="7" t="str">
        <f t="shared" si="25"/>
        <v>-</v>
      </c>
      <c r="AW55" s="368">
        <v>0</v>
      </c>
      <c r="AX55" s="368">
        <v>0</v>
      </c>
      <c r="AY55" s="10" t="str">
        <f t="shared" si="4"/>
        <v/>
      </c>
      <c r="AZ55" s="288"/>
      <c r="BA55" s="267"/>
      <c r="BB55" s="7" t="str">
        <f t="shared" si="26"/>
        <v>-</v>
      </c>
      <c r="BC55" s="7" t="str">
        <f t="shared" si="27"/>
        <v>-</v>
      </c>
      <c r="BD55" s="368">
        <v>0</v>
      </c>
      <c r="BE55" s="368">
        <v>0</v>
      </c>
      <c r="BF55" s="10" t="str">
        <f t="shared" si="5"/>
        <v/>
      </c>
      <c r="BG55" s="288"/>
      <c r="BH55" s="267"/>
      <c r="BI55" s="7" t="str">
        <f t="shared" si="28"/>
        <v>-</v>
      </c>
      <c r="BJ55" s="7" t="str">
        <f t="shared" si="29"/>
        <v>-</v>
      </c>
      <c r="BK55" s="368">
        <v>0</v>
      </c>
      <c r="BL55" s="368">
        <v>0</v>
      </c>
      <c r="BM55" s="10" t="str">
        <f t="shared" si="6"/>
        <v/>
      </c>
      <c r="BN55" s="288"/>
      <c r="BO55" s="267"/>
      <c r="BP55" s="7" t="str">
        <f t="shared" si="30"/>
        <v>-</v>
      </c>
      <c r="BQ55" s="7" t="str">
        <f t="shared" si="31"/>
        <v>-</v>
      </c>
      <c r="BR55" s="368">
        <v>0</v>
      </c>
      <c r="BS55" s="368">
        <v>0</v>
      </c>
      <c r="BT55" s="10" t="str">
        <f t="shared" si="7"/>
        <v/>
      </c>
      <c r="BU55" s="288"/>
      <c r="BV55" s="267"/>
      <c r="BW55" s="7" t="str">
        <f t="shared" si="32"/>
        <v>-</v>
      </c>
      <c r="BX55" s="7" t="str">
        <f t="shared" si="33"/>
        <v>-</v>
      </c>
      <c r="BY55" s="368">
        <v>0</v>
      </c>
      <c r="BZ55" s="368">
        <v>0</v>
      </c>
      <c r="CA55" s="10" t="str">
        <f t="shared" si="8"/>
        <v/>
      </c>
      <c r="CB55" s="288"/>
      <c r="CC55" s="267"/>
      <c r="CD55" s="7" t="str">
        <f t="shared" si="34"/>
        <v>-</v>
      </c>
      <c r="CE55" s="7" t="str">
        <f t="shared" si="35"/>
        <v>-</v>
      </c>
      <c r="CF55" s="368">
        <v>0</v>
      </c>
      <c r="CG55" s="368">
        <v>0</v>
      </c>
      <c r="CH55" s="10" t="str">
        <f t="shared" si="9"/>
        <v/>
      </c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</row>
    <row r="56" spans="1:120" x14ac:dyDescent="0.2">
      <c r="A56" s="428"/>
      <c r="B56" s="56" t="s">
        <v>30</v>
      </c>
      <c r="C56" s="266"/>
      <c r="D56" s="267"/>
      <c r="E56" s="7" t="str">
        <f t="shared" si="10"/>
        <v>-</v>
      </c>
      <c r="F56" s="7" t="str">
        <f t="shared" si="11"/>
        <v>-</v>
      </c>
      <c r="G56" s="368">
        <v>0</v>
      </c>
      <c r="H56" s="368">
        <v>0</v>
      </c>
      <c r="I56" s="9" t="str">
        <f t="shared" si="37"/>
        <v/>
      </c>
      <c r="J56" s="288"/>
      <c r="K56" s="267"/>
      <c r="L56" s="7" t="str">
        <f t="shared" si="13"/>
        <v>-</v>
      </c>
      <c r="M56" s="7" t="str">
        <f t="shared" si="14"/>
        <v>-</v>
      </c>
      <c r="N56" s="368">
        <v>0</v>
      </c>
      <c r="O56" s="368">
        <v>0</v>
      </c>
      <c r="P56" s="10" t="str">
        <f t="shared" si="38"/>
        <v/>
      </c>
      <c r="Q56" s="288"/>
      <c r="R56" s="267"/>
      <c r="S56" s="7" t="str">
        <f t="shared" si="15"/>
        <v>-</v>
      </c>
      <c r="T56" s="7" t="str">
        <f t="shared" si="16"/>
        <v>-</v>
      </c>
      <c r="U56" s="368">
        <v>0</v>
      </c>
      <c r="V56" s="368">
        <v>0</v>
      </c>
      <c r="W56" s="10" t="str">
        <f t="shared" si="1"/>
        <v/>
      </c>
      <c r="X56" s="288"/>
      <c r="Y56" s="267"/>
      <c r="Z56" s="7" t="str">
        <f t="shared" si="17"/>
        <v>-</v>
      </c>
      <c r="AA56" s="7" t="str">
        <f t="shared" si="18"/>
        <v>-</v>
      </c>
      <c r="AB56" s="368">
        <v>0</v>
      </c>
      <c r="AC56" s="368">
        <v>0</v>
      </c>
      <c r="AD56" s="10" t="str">
        <f t="shared" si="36"/>
        <v/>
      </c>
      <c r="AE56" s="288"/>
      <c r="AF56" s="267"/>
      <c r="AG56" s="7" t="str">
        <f t="shared" si="20"/>
        <v>-</v>
      </c>
      <c r="AH56" s="7" t="str">
        <f t="shared" si="21"/>
        <v>-</v>
      </c>
      <c r="AI56" s="368">
        <v>0</v>
      </c>
      <c r="AJ56" s="368">
        <v>0</v>
      </c>
      <c r="AK56" s="10" t="str">
        <f t="shared" si="2"/>
        <v/>
      </c>
      <c r="AL56" s="288"/>
      <c r="AM56" s="267"/>
      <c r="AN56" s="7" t="str">
        <f t="shared" si="22"/>
        <v>-</v>
      </c>
      <c r="AO56" s="7" t="str">
        <f t="shared" si="23"/>
        <v>-</v>
      </c>
      <c r="AP56" s="368">
        <v>0</v>
      </c>
      <c r="AQ56" s="368">
        <v>0</v>
      </c>
      <c r="AR56" s="10" t="str">
        <f t="shared" si="3"/>
        <v/>
      </c>
      <c r="AS56" s="288"/>
      <c r="AT56" s="267"/>
      <c r="AU56" s="7" t="str">
        <f t="shared" si="24"/>
        <v>-</v>
      </c>
      <c r="AV56" s="7" t="str">
        <f t="shared" si="25"/>
        <v>-</v>
      </c>
      <c r="AW56" s="368">
        <v>0</v>
      </c>
      <c r="AX56" s="368">
        <v>0</v>
      </c>
      <c r="AY56" s="10" t="str">
        <f t="shared" si="4"/>
        <v/>
      </c>
      <c r="AZ56" s="288"/>
      <c r="BA56" s="267"/>
      <c r="BB56" s="7" t="str">
        <f t="shared" si="26"/>
        <v>-</v>
      </c>
      <c r="BC56" s="7" t="str">
        <f t="shared" si="27"/>
        <v>-</v>
      </c>
      <c r="BD56" s="368">
        <v>0</v>
      </c>
      <c r="BE56" s="368">
        <v>0</v>
      </c>
      <c r="BF56" s="10" t="str">
        <f t="shared" si="5"/>
        <v/>
      </c>
      <c r="BG56" s="288"/>
      <c r="BH56" s="267"/>
      <c r="BI56" s="7" t="str">
        <f t="shared" si="28"/>
        <v>-</v>
      </c>
      <c r="BJ56" s="7" t="str">
        <f t="shared" si="29"/>
        <v>-</v>
      </c>
      <c r="BK56" s="368">
        <v>0</v>
      </c>
      <c r="BL56" s="368">
        <v>0</v>
      </c>
      <c r="BM56" s="10" t="str">
        <f t="shared" si="6"/>
        <v/>
      </c>
      <c r="BN56" s="288"/>
      <c r="BO56" s="267"/>
      <c r="BP56" s="7" t="str">
        <f t="shared" si="30"/>
        <v>-</v>
      </c>
      <c r="BQ56" s="7" t="str">
        <f t="shared" si="31"/>
        <v>-</v>
      </c>
      <c r="BR56" s="368">
        <v>0</v>
      </c>
      <c r="BS56" s="368">
        <v>0</v>
      </c>
      <c r="BT56" s="10" t="str">
        <f t="shared" si="7"/>
        <v/>
      </c>
      <c r="BU56" s="288"/>
      <c r="BV56" s="267"/>
      <c r="BW56" s="7" t="str">
        <f t="shared" si="32"/>
        <v>-</v>
      </c>
      <c r="BX56" s="7" t="str">
        <f t="shared" si="33"/>
        <v>-</v>
      </c>
      <c r="BY56" s="368">
        <v>0</v>
      </c>
      <c r="BZ56" s="368">
        <v>0</v>
      </c>
      <c r="CA56" s="10" t="str">
        <f t="shared" si="8"/>
        <v/>
      </c>
      <c r="CB56" s="288"/>
      <c r="CC56" s="267"/>
      <c r="CD56" s="7" t="str">
        <f t="shared" si="34"/>
        <v>-</v>
      </c>
      <c r="CE56" s="7" t="str">
        <f t="shared" si="35"/>
        <v>-</v>
      </c>
      <c r="CF56" s="368">
        <v>0</v>
      </c>
      <c r="CG56" s="368">
        <v>0</v>
      </c>
      <c r="CH56" s="10" t="str">
        <f t="shared" si="9"/>
        <v/>
      </c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</row>
    <row r="57" spans="1:120" x14ac:dyDescent="0.2">
      <c r="A57" s="428"/>
      <c r="B57" s="56" t="s">
        <v>31</v>
      </c>
      <c r="C57" s="266"/>
      <c r="D57" s="267"/>
      <c r="E57" s="7" t="str">
        <f t="shared" si="10"/>
        <v>-</v>
      </c>
      <c r="F57" s="7" t="str">
        <f t="shared" si="11"/>
        <v>-</v>
      </c>
      <c r="G57" s="368">
        <v>0</v>
      </c>
      <c r="H57" s="368">
        <v>0</v>
      </c>
      <c r="I57" s="9" t="str">
        <f t="shared" si="37"/>
        <v/>
      </c>
      <c r="J57" s="288"/>
      <c r="K57" s="267"/>
      <c r="L57" s="7" t="str">
        <f t="shared" si="13"/>
        <v>-</v>
      </c>
      <c r="M57" s="7" t="str">
        <f t="shared" si="14"/>
        <v>-</v>
      </c>
      <c r="N57" s="368">
        <v>0</v>
      </c>
      <c r="O57" s="368">
        <v>0</v>
      </c>
      <c r="P57" s="10" t="str">
        <f t="shared" si="38"/>
        <v/>
      </c>
      <c r="Q57" s="288"/>
      <c r="R57" s="267"/>
      <c r="S57" s="7" t="str">
        <f t="shared" si="15"/>
        <v>-</v>
      </c>
      <c r="T57" s="7" t="str">
        <f t="shared" si="16"/>
        <v>-</v>
      </c>
      <c r="U57" s="368">
        <v>0</v>
      </c>
      <c r="V57" s="368">
        <v>0</v>
      </c>
      <c r="W57" s="10" t="str">
        <f t="shared" si="1"/>
        <v/>
      </c>
      <c r="X57" s="288"/>
      <c r="Y57" s="267"/>
      <c r="Z57" s="7" t="str">
        <f t="shared" si="17"/>
        <v>-</v>
      </c>
      <c r="AA57" s="7" t="str">
        <f t="shared" si="18"/>
        <v>-</v>
      </c>
      <c r="AB57" s="368">
        <v>0</v>
      </c>
      <c r="AC57" s="368">
        <v>0</v>
      </c>
      <c r="AD57" s="10" t="str">
        <f t="shared" si="36"/>
        <v/>
      </c>
      <c r="AE57" s="288"/>
      <c r="AF57" s="267"/>
      <c r="AG57" s="7" t="str">
        <f t="shared" si="20"/>
        <v>-</v>
      </c>
      <c r="AH57" s="7" t="str">
        <f t="shared" si="21"/>
        <v>-</v>
      </c>
      <c r="AI57" s="368">
        <v>0</v>
      </c>
      <c r="AJ57" s="368">
        <v>0</v>
      </c>
      <c r="AK57" s="10" t="str">
        <f t="shared" si="2"/>
        <v/>
      </c>
      <c r="AL57" s="288"/>
      <c r="AM57" s="267"/>
      <c r="AN57" s="7" t="str">
        <f t="shared" si="22"/>
        <v>-</v>
      </c>
      <c r="AO57" s="7" t="str">
        <f t="shared" si="23"/>
        <v>-</v>
      </c>
      <c r="AP57" s="368">
        <v>0</v>
      </c>
      <c r="AQ57" s="368">
        <v>0</v>
      </c>
      <c r="AR57" s="10" t="str">
        <f t="shared" si="3"/>
        <v/>
      </c>
      <c r="AS57" s="288"/>
      <c r="AT57" s="267"/>
      <c r="AU57" s="7" t="str">
        <f t="shared" si="24"/>
        <v>-</v>
      </c>
      <c r="AV57" s="7" t="str">
        <f t="shared" si="25"/>
        <v>-</v>
      </c>
      <c r="AW57" s="368">
        <v>0</v>
      </c>
      <c r="AX57" s="368">
        <v>0</v>
      </c>
      <c r="AY57" s="10" t="str">
        <f t="shared" si="4"/>
        <v/>
      </c>
      <c r="AZ57" s="288"/>
      <c r="BA57" s="267"/>
      <c r="BB57" s="7" t="str">
        <f t="shared" si="26"/>
        <v>-</v>
      </c>
      <c r="BC57" s="7" t="str">
        <f t="shared" si="27"/>
        <v>-</v>
      </c>
      <c r="BD57" s="368">
        <v>0</v>
      </c>
      <c r="BE57" s="368">
        <v>0</v>
      </c>
      <c r="BF57" s="10" t="str">
        <f t="shared" si="5"/>
        <v/>
      </c>
      <c r="BG57" s="288"/>
      <c r="BH57" s="267"/>
      <c r="BI57" s="7" t="str">
        <f t="shared" si="28"/>
        <v>-</v>
      </c>
      <c r="BJ57" s="7" t="str">
        <f t="shared" si="29"/>
        <v>-</v>
      </c>
      <c r="BK57" s="368">
        <v>0</v>
      </c>
      <c r="BL57" s="368">
        <v>0</v>
      </c>
      <c r="BM57" s="10" t="str">
        <f t="shared" si="6"/>
        <v/>
      </c>
      <c r="BN57" s="288"/>
      <c r="BO57" s="267"/>
      <c r="BP57" s="7" t="str">
        <f t="shared" si="30"/>
        <v>-</v>
      </c>
      <c r="BQ57" s="7" t="str">
        <f t="shared" si="31"/>
        <v>-</v>
      </c>
      <c r="BR57" s="368">
        <v>0</v>
      </c>
      <c r="BS57" s="368">
        <v>0</v>
      </c>
      <c r="BT57" s="10" t="str">
        <f t="shared" si="7"/>
        <v/>
      </c>
      <c r="BU57" s="288"/>
      <c r="BV57" s="267"/>
      <c r="BW57" s="7" t="str">
        <f t="shared" si="32"/>
        <v>-</v>
      </c>
      <c r="BX57" s="7" t="str">
        <f t="shared" si="33"/>
        <v>-</v>
      </c>
      <c r="BY57" s="368">
        <v>0</v>
      </c>
      <c r="BZ57" s="368">
        <v>0</v>
      </c>
      <c r="CA57" s="10" t="str">
        <f t="shared" si="8"/>
        <v/>
      </c>
      <c r="CB57" s="288"/>
      <c r="CC57" s="267"/>
      <c r="CD57" s="7" t="str">
        <f t="shared" si="34"/>
        <v>-</v>
      </c>
      <c r="CE57" s="7" t="str">
        <f t="shared" si="35"/>
        <v>-</v>
      </c>
      <c r="CF57" s="368">
        <v>0</v>
      </c>
      <c r="CG57" s="368">
        <v>0</v>
      </c>
      <c r="CH57" s="10" t="str">
        <f t="shared" si="9"/>
        <v/>
      </c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</row>
    <row r="58" spans="1:120" ht="13.5" thickBot="1" x14ac:dyDescent="0.25">
      <c r="A58" s="429"/>
      <c r="B58" s="57" t="s">
        <v>32</v>
      </c>
      <c r="C58" s="339"/>
      <c r="D58" s="340"/>
      <c r="E58" s="81" t="str">
        <f t="shared" si="10"/>
        <v>-</v>
      </c>
      <c r="F58" s="81" t="str">
        <f t="shared" si="11"/>
        <v>-</v>
      </c>
      <c r="G58" s="368">
        <v>0</v>
      </c>
      <c r="H58" s="368">
        <v>0</v>
      </c>
      <c r="I58" s="134" t="str">
        <f t="shared" si="37"/>
        <v/>
      </c>
      <c r="J58" s="341"/>
      <c r="K58" s="340"/>
      <c r="L58" s="81" t="str">
        <f t="shared" si="13"/>
        <v>-</v>
      </c>
      <c r="M58" s="81" t="str">
        <f t="shared" si="14"/>
        <v>-</v>
      </c>
      <c r="N58" s="368">
        <v>0</v>
      </c>
      <c r="O58" s="368">
        <v>0</v>
      </c>
      <c r="P58" s="135" t="str">
        <f t="shared" si="38"/>
        <v/>
      </c>
      <c r="Q58" s="341"/>
      <c r="R58" s="340"/>
      <c r="S58" s="81" t="str">
        <f t="shared" si="15"/>
        <v>-</v>
      </c>
      <c r="T58" s="81" t="str">
        <f t="shared" si="16"/>
        <v>-</v>
      </c>
      <c r="U58" s="368">
        <v>0</v>
      </c>
      <c r="V58" s="368">
        <v>0</v>
      </c>
      <c r="W58" s="135" t="str">
        <f t="shared" si="1"/>
        <v/>
      </c>
      <c r="X58" s="341"/>
      <c r="Y58" s="340"/>
      <c r="Z58" s="81" t="str">
        <f t="shared" si="17"/>
        <v>-</v>
      </c>
      <c r="AA58" s="81" t="str">
        <f t="shared" si="18"/>
        <v>-</v>
      </c>
      <c r="AB58" s="368">
        <v>0</v>
      </c>
      <c r="AC58" s="368">
        <v>0</v>
      </c>
      <c r="AD58" s="135" t="str">
        <f t="shared" si="36"/>
        <v/>
      </c>
      <c r="AE58" s="341"/>
      <c r="AF58" s="340"/>
      <c r="AG58" s="81" t="str">
        <f t="shared" si="20"/>
        <v>-</v>
      </c>
      <c r="AH58" s="81" t="str">
        <f t="shared" si="21"/>
        <v>-</v>
      </c>
      <c r="AI58" s="368">
        <v>0</v>
      </c>
      <c r="AJ58" s="368">
        <v>0</v>
      </c>
      <c r="AK58" s="135" t="str">
        <f t="shared" si="2"/>
        <v/>
      </c>
      <c r="AL58" s="341"/>
      <c r="AM58" s="340"/>
      <c r="AN58" s="81" t="str">
        <f t="shared" si="22"/>
        <v>-</v>
      </c>
      <c r="AO58" s="81" t="str">
        <f t="shared" si="23"/>
        <v>-</v>
      </c>
      <c r="AP58" s="368">
        <v>0</v>
      </c>
      <c r="AQ58" s="368">
        <v>0</v>
      </c>
      <c r="AR58" s="135" t="str">
        <f t="shared" si="3"/>
        <v/>
      </c>
      <c r="AS58" s="289"/>
      <c r="AT58" s="269"/>
      <c r="AU58" s="81" t="str">
        <f t="shared" si="24"/>
        <v>-</v>
      </c>
      <c r="AV58" s="81" t="str">
        <f t="shared" si="25"/>
        <v>-</v>
      </c>
      <c r="AW58" s="368">
        <v>0</v>
      </c>
      <c r="AX58" s="368">
        <v>0</v>
      </c>
      <c r="AY58" s="135" t="str">
        <f t="shared" si="4"/>
        <v/>
      </c>
      <c r="AZ58" s="289"/>
      <c r="BA58" s="267"/>
      <c r="BB58" s="81" t="str">
        <f t="shared" si="26"/>
        <v>-</v>
      </c>
      <c r="BC58" s="81" t="str">
        <f t="shared" si="27"/>
        <v>-</v>
      </c>
      <c r="BD58" s="368">
        <v>0</v>
      </c>
      <c r="BE58" s="368">
        <v>0</v>
      </c>
      <c r="BF58" s="135" t="str">
        <f t="shared" si="5"/>
        <v/>
      </c>
      <c r="BG58" s="341"/>
      <c r="BH58" s="340"/>
      <c r="BI58" s="81" t="str">
        <f t="shared" si="28"/>
        <v>-</v>
      </c>
      <c r="BJ58" s="81" t="str">
        <f t="shared" si="29"/>
        <v>-</v>
      </c>
      <c r="BK58" s="368">
        <v>0</v>
      </c>
      <c r="BL58" s="368">
        <v>0</v>
      </c>
      <c r="BM58" s="135" t="str">
        <f t="shared" si="6"/>
        <v/>
      </c>
      <c r="BN58" s="341"/>
      <c r="BO58" s="340"/>
      <c r="BP58" s="81" t="str">
        <f t="shared" si="30"/>
        <v>-</v>
      </c>
      <c r="BQ58" s="81" t="str">
        <f t="shared" si="31"/>
        <v>-</v>
      </c>
      <c r="BR58" s="368">
        <v>0</v>
      </c>
      <c r="BS58" s="368">
        <v>0</v>
      </c>
      <c r="BT58" s="135" t="str">
        <f t="shared" si="7"/>
        <v/>
      </c>
      <c r="BU58" s="341"/>
      <c r="BV58" s="340"/>
      <c r="BW58" s="81" t="str">
        <f t="shared" si="32"/>
        <v>-</v>
      </c>
      <c r="BX58" s="81" t="str">
        <f t="shared" si="33"/>
        <v>-</v>
      </c>
      <c r="BY58" s="368">
        <v>0</v>
      </c>
      <c r="BZ58" s="368">
        <v>0</v>
      </c>
      <c r="CA58" s="135" t="str">
        <f t="shared" si="8"/>
        <v/>
      </c>
      <c r="CB58" s="289"/>
      <c r="CC58" s="269"/>
      <c r="CD58" s="81" t="str">
        <f t="shared" si="34"/>
        <v>-</v>
      </c>
      <c r="CE58" s="81" t="str">
        <f t="shared" si="35"/>
        <v>-</v>
      </c>
      <c r="CF58" s="368">
        <v>0</v>
      </c>
      <c r="CG58" s="368">
        <v>0</v>
      </c>
      <c r="CH58" s="135" t="str">
        <f t="shared" si="9"/>
        <v/>
      </c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</row>
    <row r="59" spans="1:120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128" t="str">
        <f t="shared" si="10"/>
        <v>-</v>
      </c>
      <c r="F59" s="128" t="str">
        <f t="shared" si="11"/>
        <v>-</v>
      </c>
      <c r="G59" s="368">
        <v>0</v>
      </c>
      <c r="H59" s="368">
        <v>0</v>
      </c>
      <c r="I59" s="129" t="str">
        <f t="shared" si="37"/>
        <v/>
      </c>
      <c r="J59" s="295">
        <f>SUM(J47:J58)</f>
        <v>0</v>
      </c>
      <c r="K59" s="283">
        <f>SUM(K47:K58)</f>
        <v>0</v>
      </c>
      <c r="L59" s="128" t="str">
        <f t="shared" si="13"/>
        <v>-</v>
      </c>
      <c r="M59" s="128" t="str">
        <f t="shared" si="14"/>
        <v>-</v>
      </c>
      <c r="N59" s="368">
        <v>0</v>
      </c>
      <c r="O59" s="368">
        <v>0</v>
      </c>
      <c r="P59" s="131" t="str">
        <f t="shared" si="38"/>
        <v/>
      </c>
      <c r="Q59" s="295">
        <f>SUM(Q47:Q58)</f>
        <v>0</v>
      </c>
      <c r="R59" s="283">
        <f>SUM(R47:R58)</f>
        <v>0</v>
      </c>
      <c r="S59" s="128" t="str">
        <f t="shared" si="15"/>
        <v>-</v>
      </c>
      <c r="T59" s="128" t="str">
        <f t="shared" si="16"/>
        <v>-</v>
      </c>
      <c r="U59" s="368">
        <v>0</v>
      </c>
      <c r="V59" s="368">
        <v>0</v>
      </c>
      <c r="W59" s="131" t="str">
        <f t="shared" si="1"/>
        <v/>
      </c>
      <c r="X59" s="295">
        <f>SUM(X47:X58)</f>
        <v>0</v>
      </c>
      <c r="Y59" s="283">
        <f>SUM(Y47:Y58)</f>
        <v>0</v>
      </c>
      <c r="Z59" s="128" t="str">
        <f t="shared" si="17"/>
        <v>-</v>
      </c>
      <c r="AA59" s="128" t="str">
        <f t="shared" si="18"/>
        <v>-</v>
      </c>
      <c r="AB59" s="368">
        <v>0</v>
      </c>
      <c r="AC59" s="368">
        <v>0</v>
      </c>
      <c r="AD59" s="131" t="str">
        <f t="shared" si="36"/>
        <v/>
      </c>
      <c r="AE59" s="295">
        <f>SUM(AE47:AE58)</f>
        <v>0</v>
      </c>
      <c r="AF59" s="283">
        <f>SUM(AF47:AF58)</f>
        <v>0</v>
      </c>
      <c r="AG59" s="128" t="str">
        <f t="shared" si="20"/>
        <v>-</v>
      </c>
      <c r="AH59" s="128" t="str">
        <f t="shared" si="21"/>
        <v>-</v>
      </c>
      <c r="AI59" s="368">
        <v>0</v>
      </c>
      <c r="AJ59" s="368">
        <v>0</v>
      </c>
      <c r="AK59" s="131" t="str">
        <f t="shared" si="2"/>
        <v/>
      </c>
      <c r="AL59" s="295">
        <f>SUM(AL47:AL58)</f>
        <v>0</v>
      </c>
      <c r="AM59" s="283">
        <f>SUM(AM47:AM58)</f>
        <v>0</v>
      </c>
      <c r="AN59" s="128" t="str">
        <f t="shared" si="22"/>
        <v>-</v>
      </c>
      <c r="AO59" s="128" t="str">
        <f t="shared" si="23"/>
        <v>-</v>
      </c>
      <c r="AP59" s="368">
        <v>0</v>
      </c>
      <c r="AQ59" s="368">
        <v>0</v>
      </c>
      <c r="AR59" s="131" t="str">
        <f t="shared" si="3"/>
        <v/>
      </c>
      <c r="AS59" s="290">
        <f>SUM(AS47:AS58)</f>
        <v>0</v>
      </c>
      <c r="AT59" s="275">
        <f>SUM(AT47:AT58)</f>
        <v>0</v>
      </c>
      <c r="AU59" s="128" t="str">
        <f t="shared" si="24"/>
        <v>-</v>
      </c>
      <c r="AV59" s="128" t="str">
        <f t="shared" si="25"/>
        <v>-</v>
      </c>
      <c r="AW59" s="368">
        <v>0</v>
      </c>
      <c r="AX59" s="368">
        <v>0</v>
      </c>
      <c r="AY59" s="131" t="str">
        <f t="shared" si="4"/>
        <v/>
      </c>
      <c r="AZ59" s="290">
        <f>SUM(AZ47:AZ58)</f>
        <v>0</v>
      </c>
      <c r="BA59" s="275">
        <f>SUM(BA47:BA58)</f>
        <v>0</v>
      </c>
      <c r="BB59" s="128" t="str">
        <f t="shared" si="26"/>
        <v>-</v>
      </c>
      <c r="BC59" s="128" t="str">
        <f t="shared" si="27"/>
        <v>-</v>
      </c>
      <c r="BD59" s="368">
        <v>0</v>
      </c>
      <c r="BE59" s="368">
        <v>0</v>
      </c>
      <c r="BF59" s="131" t="str">
        <f t="shared" si="5"/>
        <v/>
      </c>
      <c r="BG59" s="295">
        <f>SUM(BG47:BG58)</f>
        <v>0</v>
      </c>
      <c r="BH59" s="283">
        <f>SUM(BH47:BH58)</f>
        <v>0</v>
      </c>
      <c r="BI59" s="128" t="str">
        <f t="shared" si="28"/>
        <v>-</v>
      </c>
      <c r="BJ59" s="128" t="str">
        <f t="shared" si="29"/>
        <v>-</v>
      </c>
      <c r="BK59" s="368">
        <v>0</v>
      </c>
      <c r="BL59" s="368">
        <v>0</v>
      </c>
      <c r="BM59" s="131" t="str">
        <f t="shared" si="6"/>
        <v/>
      </c>
      <c r="BN59" s="295">
        <f>SUM(BN47:BN58)</f>
        <v>0</v>
      </c>
      <c r="BO59" s="283">
        <f>SUM(BO47:BO58)</f>
        <v>0</v>
      </c>
      <c r="BP59" s="128" t="str">
        <f t="shared" si="30"/>
        <v>-</v>
      </c>
      <c r="BQ59" s="128" t="str">
        <f t="shared" si="31"/>
        <v>-</v>
      </c>
      <c r="BR59" s="368">
        <v>0</v>
      </c>
      <c r="BS59" s="368">
        <v>0</v>
      </c>
      <c r="BT59" s="131" t="str">
        <f t="shared" si="7"/>
        <v/>
      </c>
      <c r="BU59" s="295">
        <f>SUM(BU47:BU58)</f>
        <v>0</v>
      </c>
      <c r="BV59" s="283">
        <f>SUM(BV47:BV58)</f>
        <v>0</v>
      </c>
      <c r="BW59" s="128" t="str">
        <f t="shared" si="32"/>
        <v>-</v>
      </c>
      <c r="BX59" s="128" t="str">
        <f t="shared" si="33"/>
        <v>-</v>
      </c>
      <c r="BY59" s="368">
        <v>0</v>
      </c>
      <c r="BZ59" s="368">
        <v>0</v>
      </c>
      <c r="CA59" s="131" t="str">
        <f t="shared" si="8"/>
        <v/>
      </c>
      <c r="CB59" s="366">
        <f>SUM(CB47:CB58)</f>
        <v>0</v>
      </c>
      <c r="CC59" s="367">
        <f>SUM(CC47:CC58)</f>
        <v>0</v>
      </c>
      <c r="CD59" s="128" t="str">
        <f t="shared" si="34"/>
        <v>-</v>
      </c>
      <c r="CE59" s="128" t="str">
        <f t="shared" si="35"/>
        <v>-</v>
      </c>
      <c r="CF59" s="368">
        <v>0</v>
      </c>
      <c r="CG59" s="368">
        <v>0</v>
      </c>
      <c r="CH59" s="131" t="str">
        <f t="shared" si="9"/>
        <v/>
      </c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</row>
    <row r="60" spans="1:120" ht="12.75" customHeight="1" thickTop="1" x14ac:dyDescent="0.2">
      <c r="A60" s="427">
        <v>2009</v>
      </c>
      <c r="B60" s="75" t="s">
        <v>21</v>
      </c>
      <c r="C60" s="264"/>
      <c r="D60" s="265"/>
      <c r="E60" s="77" t="str">
        <f t="shared" si="10"/>
        <v>-</v>
      </c>
      <c r="F60" s="77" t="str">
        <f t="shared" si="11"/>
        <v>-</v>
      </c>
      <c r="G60" s="368">
        <v>0</v>
      </c>
      <c r="H60" s="368">
        <v>0</v>
      </c>
      <c r="I60" s="132" t="str">
        <f t="shared" si="37"/>
        <v/>
      </c>
      <c r="J60" s="287"/>
      <c r="K60" s="265"/>
      <c r="L60" s="77" t="str">
        <f t="shared" si="13"/>
        <v>-</v>
      </c>
      <c r="M60" s="77" t="str">
        <f t="shared" si="14"/>
        <v>-</v>
      </c>
      <c r="N60" s="368">
        <v>0</v>
      </c>
      <c r="O60" s="368">
        <v>0</v>
      </c>
      <c r="P60" s="133" t="str">
        <f t="shared" si="38"/>
        <v/>
      </c>
      <c r="Q60" s="287"/>
      <c r="R60" s="265"/>
      <c r="S60" s="77" t="str">
        <f t="shared" si="15"/>
        <v>-</v>
      </c>
      <c r="T60" s="77" t="str">
        <f t="shared" si="16"/>
        <v>-</v>
      </c>
      <c r="U60" s="368">
        <v>0</v>
      </c>
      <c r="V60" s="368">
        <v>0</v>
      </c>
      <c r="W60" s="133" t="str">
        <f t="shared" si="1"/>
        <v/>
      </c>
      <c r="X60" s="287"/>
      <c r="Y60" s="265"/>
      <c r="Z60" s="77" t="str">
        <f t="shared" si="17"/>
        <v>-</v>
      </c>
      <c r="AA60" s="77" t="str">
        <f t="shared" si="18"/>
        <v>-</v>
      </c>
      <c r="AB60" s="368">
        <v>0</v>
      </c>
      <c r="AC60" s="368">
        <v>0</v>
      </c>
      <c r="AD60" s="133" t="str">
        <f t="shared" si="36"/>
        <v/>
      </c>
      <c r="AE60" s="287"/>
      <c r="AF60" s="265"/>
      <c r="AG60" s="77" t="str">
        <f t="shared" si="20"/>
        <v>-</v>
      </c>
      <c r="AH60" s="77" t="str">
        <f t="shared" si="21"/>
        <v>-</v>
      </c>
      <c r="AI60" s="368">
        <v>0</v>
      </c>
      <c r="AJ60" s="368">
        <v>0</v>
      </c>
      <c r="AK60" s="133" t="str">
        <f t="shared" si="2"/>
        <v/>
      </c>
      <c r="AL60" s="287"/>
      <c r="AM60" s="265"/>
      <c r="AN60" s="77" t="str">
        <f t="shared" si="22"/>
        <v>-</v>
      </c>
      <c r="AO60" s="77" t="str">
        <f t="shared" si="23"/>
        <v>-</v>
      </c>
      <c r="AP60" s="368">
        <v>0</v>
      </c>
      <c r="AQ60" s="368">
        <v>0</v>
      </c>
      <c r="AR60" s="133" t="str">
        <f t="shared" si="3"/>
        <v/>
      </c>
      <c r="AS60" s="291"/>
      <c r="AT60" s="273"/>
      <c r="AU60" s="77" t="str">
        <f t="shared" si="24"/>
        <v>-</v>
      </c>
      <c r="AV60" s="77" t="str">
        <f t="shared" si="25"/>
        <v>-</v>
      </c>
      <c r="AW60" s="368">
        <v>0</v>
      </c>
      <c r="AX60" s="368">
        <v>0</v>
      </c>
      <c r="AY60" s="133" t="str">
        <f t="shared" si="4"/>
        <v/>
      </c>
      <c r="AZ60" s="291"/>
      <c r="BA60" s="273"/>
      <c r="BB60" s="77" t="str">
        <f t="shared" si="26"/>
        <v>-</v>
      </c>
      <c r="BC60" s="77" t="str">
        <f t="shared" si="27"/>
        <v>-</v>
      </c>
      <c r="BD60" s="368">
        <v>0</v>
      </c>
      <c r="BE60" s="368">
        <v>0</v>
      </c>
      <c r="BF60" s="133" t="str">
        <f t="shared" si="5"/>
        <v/>
      </c>
      <c r="BG60" s="287"/>
      <c r="BH60" s="265"/>
      <c r="BI60" s="77" t="str">
        <f t="shared" si="28"/>
        <v>-</v>
      </c>
      <c r="BJ60" s="77" t="str">
        <f t="shared" si="29"/>
        <v>-</v>
      </c>
      <c r="BK60" s="368">
        <v>0</v>
      </c>
      <c r="BL60" s="368">
        <v>0</v>
      </c>
      <c r="BM60" s="133" t="str">
        <f t="shared" si="6"/>
        <v/>
      </c>
      <c r="BN60" s="287"/>
      <c r="BO60" s="265"/>
      <c r="BP60" s="77" t="str">
        <f t="shared" si="30"/>
        <v>-</v>
      </c>
      <c r="BQ60" s="77" t="str">
        <f t="shared" si="31"/>
        <v>-</v>
      </c>
      <c r="BR60" s="368">
        <v>0</v>
      </c>
      <c r="BS60" s="368">
        <v>0</v>
      </c>
      <c r="BT60" s="133" t="str">
        <f t="shared" si="7"/>
        <v/>
      </c>
      <c r="BU60" s="287"/>
      <c r="BV60" s="265"/>
      <c r="BW60" s="77" t="str">
        <f t="shared" si="32"/>
        <v>-</v>
      </c>
      <c r="BX60" s="77" t="str">
        <f t="shared" si="33"/>
        <v>-</v>
      </c>
      <c r="BY60" s="368">
        <v>0</v>
      </c>
      <c r="BZ60" s="368">
        <v>0</v>
      </c>
      <c r="CA60" s="133" t="str">
        <f t="shared" si="8"/>
        <v/>
      </c>
      <c r="CB60" s="291"/>
      <c r="CC60" s="273"/>
      <c r="CD60" s="77" t="str">
        <f t="shared" si="34"/>
        <v>-</v>
      </c>
      <c r="CE60" s="77" t="str">
        <f t="shared" si="35"/>
        <v>-</v>
      </c>
      <c r="CF60" s="368">
        <v>0</v>
      </c>
      <c r="CG60" s="368">
        <v>0</v>
      </c>
      <c r="CH60" s="133" t="str">
        <f t="shared" si="9"/>
        <v/>
      </c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</row>
    <row r="61" spans="1:120" x14ac:dyDescent="0.2">
      <c r="A61" s="428"/>
      <c r="B61" s="56" t="s">
        <v>22</v>
      </c>
      <c r="C61" s="266"/>
      <c r="D61" s="267"/>
      <c r="E61" s="7" t="str">
        <f t="shared" si="10"/>
        <v>-</v>
      </c>
      <c r="F61" s="7" t="str">
        <f t="shared" si="11"/>
        <v>-</v>
      </c>
      <c r="G61" s="368">
        <v>0</v>
      </c>
      <c r="H61" s="368">
        <v>0</v>
      </c>
      <c r="I61" s="9" t="str">
        <f t="shared" si="37"/>
        <v/>
      </c>
      <c r="J61" s="288"/>
      <c r="K61" s="267"/>
      <c r="L61" s="7" t="str">
        <f t="shared" si="13"/>
        <v>-</v>
      </c>
      <c r="M61" s="7" t="str">
        <f t="shared" si="14"/>
        <v>-</v>
      </c>
      <c r="N61" s="368">
        <v>0</v>
      </c>
      <c r="O61" s="368">
        <v>0</v>
      </c>
      <c r="P61" s="10" t="str">
        <f t="shared" si="38"/>
        <v/>
      </c>
      <c r="Q61" s="288"/>
      <c r="R61" s="267"/>
      <c r="S61" s="7" t="str">
        <f t="shared" si="15"/>
        <v>-</v>
      </c>
      <c r="T61" s="7" t="str">
        <f t="shared" si="16"/>
        <v>-</v>
      </c>
      <c r="U61" s="368">
        <v>0</v>
      </c>
      <c r="V61" s="368">
        <v>0</v>
      </c>
      <c r="W61" s="10" t="str">
        <f t="shared" si="1"/>
        <v/>
      </c>
      <c r="X61" s="288"/>
      <c r="Y61" s="267"/>
      <c r="Z61" s="7" t="str">
        <f t="shared" si="17"/>
        <v>-</v>
      </c>
      <c r="AA61" s="7" t="str">
        <f t="shared" si="18"/>
        <v>-</v>
      </c>
      <c r="AB61" s="368">
        <v>0</v>
      </c>
      <c r="AC61" s="368">
        <v>0</v>
      </c>
      <c r="AD61" s="10" t="str">
        <f t="shared" si="36"/>
        <v/>
      </c>
      <c r="AE61" s="288"/>
      <c r="AF61" s="267"/>
      <c r="AG61" s="7" t="str">
        <f t="shared" si="20"/>
        <v>-</v>
      </c>
      <c r="AH61" s="7" t="str">
        <f t="shared" si="21"/>
        <v>-</v>
      </c>
      <c r="AI61" s="368">
        <v>0</v>
      </c>
      <c r="AJ61" s="368">
        <v>0</v>
      </c>
      <c r="AK61" s="10" t="str">
        <f t="shared" si="2"/>
        <v/>
      </c>
      <c r="AL61" s="288"/>
      <c r="AM61" s="267"/>
      <c r="AN61" s="7" t="str">
        <f t="shared" si="22"/>
        <v>-</v>
      </c>
      <c r="AO61" s="7" t="str">
        <f t="shared" si="23"/>
        <v>-</v>
      </c>
      <c r="AP61" s="368">
        <v>0</v>
      </c>
      <c r="AQ61" s="368">
        <v>0</v>
      </c>
      <c r="AR61" s="10" t="str">
        <f t="shared" si="3"/>
        <v/>
      </c>
      <c r="AS61" s="288"/>
      <c r="AT61" s="267"/>
      <c r="AU61" s="7" t="str">
        <f t="shared" si="24"/>
        <v>-</v>
      </c>
      <c r="AV61" s="7" t="str">
        <f t="shared" si="25"/>
        <v>-</v>
      </c>
      <c r="AW61" s="368">
        <v>0</v>
      </c>
      <c r="AX61" s="368">
        <v>0</v>
      </c>
      <c r="AY61" s="10" t="str">
        <f t="shared" si="4"/>
        <v/>
      </c>
      <c r="AZ61" s="288"/>
      <c r="BA61" s="267"/>
      <c r="BB61" s="7" t="str">
        <f t="shared" si="26"/>
        <v>-</v>
      </c>
      <c r="BC61" s="7" t="str">
        <f t="shared" si="27"/>
        <v>-</v>
      </c>
      <c r="BD61" s="368">
        <v>0</v>
      </c>
      <c r="BE61" s="368">
        <v>0</v>
      </c>
      <c r="BF61" s="10" t="str">
        <f t="shared" si="5"/>
        <v/>
      </c>
      <c r="BG61" s="288"/>
      <c r="BH61" s="267"/>
      <c r="BI61" s="7" t="str">
        <f t="shared" si="28"/>
        <v>-</v>
      </c>
      <c r="BJ61" s="7" t="str">
        <f t="shared" si="29"/>
        <v>-</v>
      </c>
      <c r="BK61" s="368">
        <v>0</v>
      </c>
      <c r="BL61" s="368">
        <v>0</v>
      </c>
      <c r="BM61" s="10" t="str">
        <f t="shared" si="6"/>
        <v/>
      </c>
      <c r="BN61" s="288"/>
      <c r="BO61" s="267"/>
      <c r="BP61" s="7" t="str">
        <f t="shared" si="30"/>
        <v>-</v>
      </c>
      <c r="BQ61" s="7" t="str">
        <f t="shared" si="31"/>
        <v>-</v>
      </c>
      <c r="BR61" s="368">
        <v>0</v>
      </c>
      <c r="BS61" s="368">
        <v>0</v>
      </c>
      <c r="BT61" s="10" t="str">
        <f t="shared" si="7"/>
        <v/>
      </c>
      <c r="BU61" s="288"/>
      <c r="BV61" s="267"/>
      <c r="BW61" s="7" t="str">
        <f t="shared" si="32"/>
        <v>-</v>
      </c>
      <c r="BX61" s="7" t="str">
        <f t="shared" si="33"/>
        <v>-</v>
      </c>
      <c r="BY61" s="368">
        <v>0</v>
      </c>
      <c r="BZ61" s="368">
        <v>0</v>
      </c>
      <c r="CA61" s="10" t="str">
        <f t="shared" si="8"/>
        <v/>
      </c>
      <c r="CB61" s="288"/>
      <c r="CC61" s="267"/>
      <c r="CD61" s="7" t="str">
        <f t="shared" si="34"/>
        <v>-</v>
      </c>
      <c r="CE61" s="7" t="str">
        <f t="shared" si="35"/>
        <v>-</v>
      </c>
      <c r="CF61" s="368">
        <v>0</v>
      </c>
      <c r="CG61" s="368">
        <v>0</v>
      </c>
      <c r="CH61" s="10" t="str">
        <f t="shared" si="9"/>
        <v/>
      </c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</row>
    <row r="62" spans="1:120" x14ac:dyDescent="0.2">
      <c r="A62" s="428"/>
      <c r="B62" s="56" t="s">
        <v>23</v>
      </c>
      <c r="C62" s="266"/>
      <c r="D62" s="267"/>
      <c r="E62" s="7" t="str">
        <f t="shared" si="10"/>
        <v>-</v>
      </c>
      <c r="F62" s="7" t="str">
        <f t="shared" si="11"/>
        <v>-</v>
      </c>
      <c r="G62" s="368">
        <v>0</v>
      </c>
      <c r="H62" s="368">
        <v>0</v>
      </c>
      <c r="I62" s="9" t="str">
        <f t="shared" si="37"/>
        <v/>
      </c>
      <c r="J62" s="288"/>
      <c r="K62" s="267"/>
      <c r="L62" s="7" t="str">
        <f t="shared" si="13"/>
        <v>-</v>
      </c>
      <c r="M62" s="7" t="str">
        <f t="shared" si="14"/>
        <v>-</v>
      </c>
      <c r="N62" s="368">
        <v>0</v>
      </c>
      <c r="O62" s="368">
        <v>0</v>
      </c>
      <c r="P62" s="10" t="str">
        <f t="shared" si="38"/>
        <v/>
      </c>
      <c r="Q62" s="288"/>
      <c r="R62" s="267"/>
      <c r="S62" s="7" t="str">
        <f t="shared" si="15"/>
        <v>-</v>
      </c>
      <c r="T62" s="7" t="str">
        <f t="shared" si="16"/>
        <v>-</v>
      </c>
      <c r="U62" s="368">
        <v>0</v>
      </c>
      <c r="V62" s="368">
        <v>0</v>
      </c>
      <c r="W62" s="10" t="str">
        <f t="shared" si="1"/>
        <v/>
      </c>
      <c r="X62" s="288"/>
      <c r="Y62" s="267"/>
      <c r="Z62" s="7" t="str">
        <f t="shared" si="17"/>
        <v>-</v>
      </c>
      <c r="AA62" s="7" t="str">
        <f t="shared" si="18"/>
        <v>-</v>
      </c>
      <c r="AB62" s="368">
        <v>0</v>
      </c>
      <c r="AC62" s="368">
        <v>0</v>
      </c>
      <c r="AD62" s="10" t="str">
        <f t="shared" si="36"/>
        <v/>
      </c>
      <c r="AE62" s="288"/>
      <c r="AF62" s="267"/>
      <c r="AG62" s="7" t="str">
        <f t="shared" si="20"/>
        <v>-</v>
      </c>
      <c r="AH62" s="7" t="str">
        <f t="shared" si="21"/>
        <v>-</v>
      </c>
      <c r="AI62" s="368">
        <v>0</v>
      </c>
      <c r="AJ62" s="368">
        <v>0</v>
      </c>
      <c r="AK62" s="10" t="str">
        <f t="shared" si="2"/>
        <v/>
      </c>
      <c r="AL62" s="288"/>
      <c r="AM62" s="267"/>
      <c r="AN62" s="7" t="str">
        <f t="shared" si="22"/>
        <v>-</v>
      </c>
      <c r="AO62" s="7" t="str">
        <f t="shared" si="23"/>
        <v>-</v>
      </c>
      <c r="AP62" s="368">
        <v>0</v>
      </c>
      <c r="AQ62" s="368">
        <v>0</v>
      </c>
      <c r="AR62" s="10" t="str">
        <f t="shared" si="3"/>
        <v/>
      </c>
      <c r="AS62" s="288"/>
      <c r="AT62" s="267"/>
      <c r="AU62" s="7" t="str">
        <f t="shared" si="24"/>
        <v>-</v>
      </c>
      <c r="AV62" s="7" t="str">
        <f t="shared" si="25"/>
        <v>-</v>
      </c>
      <c r="AW62" s="368">
        <v>0</v>
      </c>
      <c r="AX62" s="368">
        <v>0</v>
      </c>
      <c r="AY62" s="10" t="str">
        <f t="shared" si="4"/>
        <v/>
      </c>
      <c r="AZ62" s="288"/>
      <c r="BA62" s="267"/>
      <c r="BB62" s="7" t="str">
        <f t="shared" si="26"/>
        <v>-</v>
      </c>
      <c r="BC62" s="7" t="str">
        <f t="shared" si="27"/>
        <v>-</v>
      </c>
      <c r="BD62" s="368">
        <v>0</v>
      </c>
      <c r="BE62" s="368">
        <v>0</v>
      </c>
      <c r="BF62" s="10" t="str">
        <f t="shared" si="5"/>
        <v/>
      </c>
      <c r="BG62" s="288"/>
      <c r="BH62" s="267"/>
      <c r="BI62" s="7" t="str">
        <f t="shared" si="28"/>
        <v>-</v>
      </c>
      <c r="BJ62" s="7" t="str">
        <f t="shared" si="29"/>
        <v>-</v>
      </c>
      <c r="BK62" s="368">
        <v>0</v>
      </c>
      <c r="BL62" s="368">
        <v>0</v>
      </c>
      <c r="BM62" s="10" t="str">
        <f t="shared" si="6"/>
        <v/>
      </c>
      <c r="BN62" s="288"/>
      <c r="BO62" s="267"/>
      <c r="BP62" s="7" t="str">
        <f t="shared" si="30"/>
        <v>-</v>
      </c>
      <c r="BQ62" s="7" t="str">
        <f t="shared" si="31"/>
        <v>-</v>
      </c>
      <c r="BR62" s="368">
        <v>0</v>
      </c>
      <c r="BS62" s="368">
        <v>0</v>
      </c>
      <c r="BT62" s="10" t="str">
        <f t="shared" si="7"/>
        <v/>
      </c>
      <c r="BU62" s="288"/>
      <c r="BV62" s="267"/>
      <c r="BW62" s="7" t="str">
        <f t="shared" si="32"/>
        <v>-</v>
      </c>
      <c r="BX62" s="7" t="str">
        <f t="shared" si="33"/>
        <v>-</v>
      </c>
      <c r="BY62" s="368">
        <v>0</v>
      </c>
      <c r="BZ62" s="368">
        <v>0</v>
      </c>
      <c r="CA62" s="10" t="str">
        <f t="shared" si="8"/>
        <v/>
      </c>
      <c r="CB62" s="288"/>
      <c r="CC62" s="267"/>
      <c r="CD62" s="7" t="str">
        <f t="shared" si="34"/>
        <v>-</v>
      </c>
      <c r="CE62" s="7" t="str">
        <f t="shared" si="35"/>
        <v>-</v>
      </c>
      <c r="CF62" s="368">
        <v>0</v>
      </c>
      <c r="CG62" s="368">
        <v>0</v>
      </c>
      <c r="CH62" s="10" t="str">
        <f t="shared" si="9"/>
        <v/>
      </c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</row>
    <row r="63" spans="1:120" x14ac:dyDescent="0.2">
      <c r="A63" s="428"/>
      <c r="B63" s="56" t="s">
        <v>24</v>
      </c>
      <c r="C63" s="266"/>
      <c r="D63" s="267"/>
      <c r="E63" s="7" t="str">
        <f t="shared" si="10"/>
        <v>-</v>
      </c>
      <c r="F63" s="7" t="str">
        <f t="shared" si="11"/>
        <v>-</v>
      </c>
      <c r="G63" s="368">
        <v>0</v>
      </c>
      <c r="H63" s="368">
        <v>0</v>
      </c>
      <c r="I63" s="9" t="str">
        <f t="shared" si="37"/>
        <v/>
      </c>
      <c r="J63" s="288"/>
      <c r="K63" s="267"/>
      <c r="L63" s="7" t="str">
        <f t="shared" si="13"/>
        <v>-</v>
      </c>
      <c r="M63" s="7" t="str">
        <f t="shared" si="14"/>
        <v>-</v>
      </c>
      <c r="N63" s="368">
        <v>0</v>
      </c>
      <c r="O63" s="368">
        <v>0</v>
      </c>
      <c r="P63" s="10" t="str">
        <f t="shared" si="38"/>
        <v/>
      </c>
      <c r="Q63" s="288"/>
      <c r="R63" s="267"/>
      <c r="S63" s="7" t="str">
        <f t="shared" si="15"/>
        <v>-</v>
      </c>
      <c r="T63" s="7" t="str">
        <f t="shared" si="16"/>
        <v>-</v>
      </c>
      <c r="U63" s="368">
        <v>0</v>
      </c>
      <c r="V63" s="368">
        <v>0</v>
      </c>
      <c r="W63" s="10" t="str">
        <f t="shared" si="1"/>
        <v/>
      </c>
      <c r="X63" s="288"/>
      <c r="Y63" s="267"/>
      <c r="Z63" s="7" t="str">
        <f t="shared" si="17"/>
        <v>-</v>
      </c>
      <c r="AA63" s="7" t="str">
        <f t="shared" si="18"/>
        <v>-</v>
      </c>
      <c r="AB63" s="368">
        <v>0</v>
      </c>
      <c r="AC63" s="368">
        <v>0</v>
      </c>
      <c r="AD63" s="10" t="str">
        <f t="shared" si="36"/>
        <v/>
      </c>
      <c r="AE63" s="288"/>
      <c r="AF63" s="267"/>
      <c r="AG63" s="7" t="str">
        <f t="shared" si="20"/>
        <v>-</v>
      </c>
      <c r="AH63" s="7" t="str">
        <f t="shared" si="21"/>
        <v>-</v>
      </c>
      <c r="AI63" s="368">
        <v>0</v>
      </c>
      <c r="AJ63" s="368">
        <v>0</v>
      </c>
      <c r="AK63" s="10" t="str">
        <f t="shared" si="2"/>
        <v/>
      </c>
      <c r="AL63" s="288"/>
      <c r="AM63" s="267"/>
      <c r="AN63" s="7" t="str">
        <f t="shared" si="22"/>
        <v>-</v>
      </c>
      <c r="AO63" s="7" t="str">
        <f t="shared" si="23"/>
        <v>-</v>
      </c>
      <c r="AP63" s="368">
        <v>0</v>
      </c>
      <c r="AQ63" s="368">
        <v>0</v>
      </c>
      <c r="AR63" s="10" t="str">
        <f t="shared" si="3"/>
        <v/>
      </c>
      <c r="AS63" s="288"/>
      <c r="AT63" s="267"/>
      <c r="AU63" s="7" t="str">
        <f t="shared" si="24"/>
        <v>-</v>
      </c>
      <c r="AV63" s="7" t="str">
        <f t="shared" si="25"/>
        <v>-</v>
      </c>
      <c r="AW63" s="368">
        <v>0</v>
      </c>
      <c r="AX63" s="368">
        <v>0</v>
      </c>
      <c r="AY63" s="10" t="str">
        <f t="shared" si="4"/>
        <v/>
      </c>
      <c r="AZ63" s="288"/>
      <c r="BA63" s="267"/>
      <c r="BB63" s="7" t="str">
        <f t="shared" si="26"/>
        <v>-</v>
      </c>
      <c r="BC63" s="7" t="str">
        <f t="shared" si="27"/>
        <v>-</v>
      </c>
      <c r="BD63" s="368">
        <v>0</v>
      </c>
      <c r="BE63" s="368">
        <v>0</v>
      </c>
      <c r="BF63" s="10" t="str">
        <f t="shared" si="5"/>
        <v/>
      </c>
      <c r="BG63" s="288"/>
      <c r="BH63" s="267"/>
      <c r="BI63" s="7" t="str">
        <f t="shared" si="28"/>
        <v>-</v>
      </c>
      <c r="BJ63" s="7" t="str">
        <f t="shared" si="29"/>
        <v>-</v>
      </c>
      <c r="BK63" s="368">
        <v>0</v>
      </c>
      <c r="BL63" s="368">
        <v>0</v>
      </c>
      <c r="BM63" s="10" t="str">
        <f t="shared" si="6"/>
        <v/>
      </c>
      <c r="BN63" s="288"/>
      <c r="BO63" s="267"/>
      <c r="BP63" s="7" t="str">
        <f t="shared" si="30"/>
        <v>-</v>
      </c>
      <c r="BQ63" s="7" t="str">
        <f t="shared" si="31"/>
        <v>-</v>
      </c>
      <c r="BR63" s="368">
        <v>0</v>
      </c>
      <c r="BS63" s="368">
        <v>0</v>
      </c>
      <c r="BT63" s="10" t="str">
        <f t="shared" si="7"/>
        <v/>
      </c>
      <c r="BU63" s="288"/>
      <c r="BV63" s="267"/>
      <c r="BW63" s="7" t="str">
        <f t="shared" si="32"/>
        <v>-</v>
      </c>
      <c r="BX63" s="7" t="str">
        <f t="shared" si="33"/>
        <v>-</v>
      </c>
      <c r="BY63" s="368">
        <v>0</v>
      </c>
      <c r="BZ63" s="368">
        <v>0</v>
      </c>
      <c r="CA63" s="10" t="str">
        <f t="shared" si="8"/>
        <v/>
      </c>
      <c r="CB63" s="288"/>
      <c r="CC63" s="267"/>
      <c r="CD63" s="7" t="str">
        <f t="shared" si="34"/>
        <v>-</v>
      </c>
      <c r="CE63" s="7" t="str">
        <f t="shared" si="35"/>
        <v>-</v>
      </c>
      <c r="CF63" s="368">
        <v>0</v>
      </c>
      <c r="CG63" s="368">
        <v>0</v>
      </c>
      <c r="CH63" s="10" t="str">
        <f t="shared" si="9"/>
        <v/>
      </c>
      <c r="CI63" s="11"/>
      <c r="CJ63" s="11"/>
      <c r="CK63" s="11" t="s">
        <v>52</v>
      </c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</row>
    <row r="64" spans="1:120" x14ac:dyDescent="0.2">
      <c r="A64" s="428"/>
      <c r="B64" s="56" t="s">
        <v>25</v>
      </c>
      <c r="C64" s="266"/>
      <c r="D64" s="267"/>
      <c r="E64" s="7" t="str">
        <f t="shared" si="10"/>
        <v>-</v>
      </c>
      <c r="F64" s="7" t="str">
        <f t="shared" si="11"/>
        <v>-</v>
      </c>
      <c r="G64" s="368">
        <v>0</v>
      </c>
      <c r="H64" s="368">
        <v>0</v>
      </c>
      <c r="I64" s="9" t="str">
        <f t="shared" si="37"/>
        <v/>
      </c>
      <c r="J64" s="288"/>
      <c r="K64" s="267"/>
      <c r="L64" s="7" t="str">
        <f t="shared" si="13"/>
        <v>-</v>
      </c>
      <c r="M64" s="7" t="str">
        <f t="shared" si="14"/>
        <v>-</v>
      </c>
      <c r="N64" s="368">
        <v>0</v>
      </c>
      <c r="O64" s="368">
        <v>0</v>
      </c>
      <c r="P64" s="10" t="str">
        <f t="shared" si="38"/>
        <v/>
      </c>
      <c r="Q64" s="288"/>
      <c r="R64" s="267"/>
      <c r="S64" s="7" t="str">
        <f t="shared" si="15"/>
        <v>-</v>
      </c>
      <c r="T64" s="7" t="str">
        <f t="shared" si="16"/>
        <v>-</v>
      </c>
      <c r="U64" s="368">
        <v>0</v>
      </c>
      <c r="V64" s="368">
        <v>0</v>
      </c>
      <c r="W64" s="10" t="str">
        <f t="shared" si="1"/>
        <v/>
      </c>
      <c r="X64" s="288"/>
      <c r="Y64" s="267"/>
      <c r="Z64" s="7" t="str">
        <f t="shared" si="17"/>
        <v>-</v>
      </c>
      <c r="AA64" s="7" t="str">
        <f t="shared" si="18"/>
        <v>-</v>
      </c>
      <c r="AB64" s="368">
        <v>0</v>
      </c>
      <c r="AC64" s="368">
        <v>0</v>
      </c>
      <c r="AD64" s="10" t="str">
        <f t="shared" si="36"/>
        <v/>
      </c>
      <c r="AE64" s="288"/>
      <c r="AF64" s="267"/>
      <c r="AG64" s="7" t="str">
        <f t="shared" si="20"/>
        <v>-</v>
      </c>
      <c r="AH64" s="7" t="str">
        <f t="shared" si="21"/>
        <v>-</v>
      </c>
      <c r="AI64" s="368">
        <v>0</v>
      </c>
      <c r="AJ64" s="368">
        <v>0</v>
      </c>
      <c r="AK64" s="10" t="str">
        <f t="shared" si="2"/>
        <v/>
      </c>
      <c r="AL64" s="288"/>
      <c r="AM64" s="267"/>
      <c r="AN64" s="7" t="str">
        <f t="shared" si="22"/>
        <v>-</v>
      </c>
      <c r="AO64" s="7" t="str">
        <f t="shared" si="23"/>
        <v>-</v>
      </c>
      <c r="AP64" s="368">
        <v>0</v>
      </c>
      <c r="AQ64" s="368">
        <v>0</v>
      </c>
      <c r="AR64" s="10" t="str">
        <f t="shared" si="3"/>
        <v/>
      </c>
      <c r="AS64" s="288"/>
      <c r="AT64" s="267"/>
      <c r="AU64" s="7" t="str">
        <f t="shared" si="24"/>
        <v>-</v>
      </c>
      <c r="AV64" s="7" t="str">
        <f t="shared" si="25"/>
        <v>-</v>
      </c>
      <c r="AW64" s="368">
        <v>0</v>
      </c>
      <c r="AX64" s="368">
        <v>0</v>
      </c>
      <c r="AY64" s="10" t="str">
        <f t="shared" si="4"/>
        <v/>
      </c>
      <c r="AZ64" s="288"/>
      <c r="BA64" s="267"/>
      <c r="BB64" s="7" t="str">
        <f t="shared" si="26"/>
        <v>-</v>
      </c>
      <c r="BC64" s="7" t="str">
        <f t="shared" si="27"/>
        <v>-</v>
      </c>
      <c r="BD64" s="368">
        <v>0</v>
      </c>
      <c r="BE64" s="368">
        <v>0</v>
      </c>
      <c r="BF64" s="10" t="str">
        <f t="shared" si="5"/>
        <v/>
      </c>
      <c r="BG64" s="288"/>
      <c r="BH64" s="267"/>
      <c r="BI64" s="7" t="str">
        <f t="shared" si="28"/>
        <v>-</v>
      </c>
      <c r="BJ64" s="7" t="str">
        <f t="shared" si="29"/>
        <v>-</v>
      </c>
      <c r="BK64" s="368">
        <v>0</v>
      </c>
      <c r="BL64" s="368">
        <v>0</v>
      </c>
      <c r="BM64" s="10" t="str">
        <f t="shared" si="6"/>
        <v/>
      </c>
      <c r="BN64" s="288"/>
      <c r="BO64" s="267"/>
      <c r="BP64" s="7" t="str">
        <f t="shared" si="30"/>
        <v>-</v>
      </c>
      <c r="BQ64" s="7" t="str">
        <f t="shared" si="31"/>
        <v>-</v>
      </c>
      <c r="BR64" s="368">
        <v>0</v>
      </c>
      <c r="BS64" s="368">
        <v>0</v>
      </c>
      <c r="BT64" s="10" t="str">
        <f t="shared" si="7"/>
        <v/>
      </c>
      <c r="BU64" s="288"/>
      <c r="BV64" s="267"/>
      <c r="BW64" s="7" t="str">
        <f t="shared" si="32"/>
        <v>-</v>
      </c>
      <c r="BX64" s="7" t="str">
        <f t="shared" si="33"/>
        <v>-</v>
      </c>
      <c r="BY64" s="368">
        <v>0</v>
      </c>
      <c r="BZ64" s="368">
        <v>0</v>
      </c>
      <c r="CA64" s="10" t="str">
        <f t="shared" si="8"/>
        <v/>
      </c>
      <c r="CB64" s="288"/>
      <c r="CC64" s="267"/>
      <c r="CD64" s="7" t="str">
        <f t="shared" si="34"/>
        <v>-</v>
      </c>
      <c r="CE64" s="7" t="str">
        <f t="shared" si="35"/>
        <v>-</v>
      </c>
      <c r="CF64" s="368">
        <v>0</v>
      </c>
      <c r="CG64" s="368">
        <v>0</v>
      </c>
      <c r="CH64" s="10" t="str">
        <f t="shared" si="9"/>
        <v/>
      </c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</row>
    <row r="65" spans="1:120" x14ac:dyDescent="0.2">
      <c r="A65" s="428"/>
      <c r="B65" s="56" t="s">
        <v>26</v>
      </c>
      <c r="C65" s="266"/>
      <c r="D65" s="267"/>
      <c r="E65" s="7" t="str">
        <f t="shared" si="10"/>
        <v>-</v>
      </c>
      <c r="F65" s="7" t="str">
        <f t="shared" si="11"/>
        <v>-</v>
      </c>
      <c r="G65" s="368">
        <v>0</v>
      </c>
      <c r="H65" s="368">
        <v>0</v>
      </c>
      <c r="I65" s="9" t="str">
        <f t="shared" si="37"/>
        <v/>
      </c>
      <c r="J65" s="288"/>
      <c r="K65" s="267"/>
      <c r="L65" s="7" t="str">
        <f t="shared" si="13"/>
        <v>-</v>
      </c>
      <c r="M65" s="7" t="str">
        <f t="shared" si="14"/>
        <v>-</v>
      </c>
      <c r="N65" s="368">
        <v>0</v>
      </c>
      <c r="O65" s="368">
        <v>0</v>
      </c>
      <c r="P65" s="10" t="str">
        <f t="shared" si="38"/>
        <v/>
      </c>
      <c r="Q65" s="288"/>
      <c r="R65" s="267"/>
      <c r="S65" s="7" t="str">
        <f t="shared" si="15"/>
        <v>-</v>
      </c>
      <c r="T65" s="7" t="str">
        <f t="shared" si="16"/>
        <v>-</v>
      </c>
      <c r="U65" s="368">
        <v>0</v>
      </c>
      <c r="V65" s="368">
        <v>0</v>
      </c>
      <c r="W65" s="10" t="str">
        <f t="shared" si="1"/>
        <v/>
      </c>
      <c r="X65" s="288"/>
      <c r="Y65" s="267"/>
      <c r="Z65" s="7" t="str">
        <f t="shared" si="17"/>
        <v>-</v>
      </c>
      <c r="AA65" s="7" t="str">
        <f t="shared" si="18"/>
        <v>-</v>
      </c>
      <c r="AB65" s="368">
        <v>0</v>
      </c>
      <c r="AC65" s="368">
        <v>0</v>
      </c>
      <c r="AD65" s="10" t="str">
        <f t="shared" si="36"/>
        <v/>
      </c>
      <c r="AE65" s="288"/>
      <c r="AF65" s="267"/>
      <c r="AG65" s="7" t="str">
        <f t="shared" si="20"/>
        <v>-</v>
      </c>
      <c r="AH65" s="7" t="str">
        <f t="shared" si="21"/>
        <v>-</v>
      </c>
      <c r="AI65" s="368">
        <v>0</v>
      </c>
      <c r="AJ65" s="368">
        <v>0</v>
      </c>
      <c r="AK65" s="10" t="str">
        <f t="shared" si="2"/>
        <v/>
      </c>
      <c r="AL65" s="288"/>
      <c r="AM65" s="267"/>
      <c r="AN65" s="7" t="str">
        <f t="shared" si="22"/>
        <v>-</v>
      </c>
      <c r="AO65" s="7" t="str">
        <f t="shared" si="23"/>
        <v>-</v>
      </c>
      <c r="AP65" s="368">
        <v>0</v>
      </c>
      <c r="AQ65" s="368">
        <v>0</v>
      </c>
      <c r="AR65" s="10" t="str">
        <f t="shared" si="3"/>
        <v/>
      </c>
      <c r="AS65" s="288"/>
      <c r="AT65" s="267"/>
      <c r="AU65" s="7" t="str">
        <f t="shared" si="24"/>
        <v>-</v>
      </c>
      <c r="AV65" s="7" t="str">
        <f t="shared" si="25"/>
        <v>-</v>
      </c>
      <c r="AW65" s="368">
        <v>0</v>
      </c>
      <c r="AX65" s="368">
        <v>0</v>
      </c>
      <c r="AY65" s="10" t="str">
        <f t="shared" si="4"/>
        <v/>
      </c>
      <c r="AZ65" s="288"/>
      <c r="BA65" s="267"/>
      <c r="BB65" s="7" t="str">
        <f t="shared" si="26"/>
        <v>-</v>
      </c>
      <c r="BC65" s="7" t="str">
        <f t="shared" si="27"/>
        <v>-</v>
      </c>
      <c r="BD65" s="368">
        <v>0</v>
      </c>
      <c r="BE65" s="368">
        <v>0</v>
      </c>
      <c r="BF65" s="10" t="str">
        <f t="shared" si="5"/>
        <v/>
      </c>
      <c r="BG65" s="288"/>
      <c r="BH65" s="267"/>
      <c r="BI65" s="7" t="str">
        <f t="shared" si="28"/>
        <v>-</v>
      </c>
      <c r="BJ65" s="7" t="str">
        <f t="shared" si="29"/>
        <v>-</v>
      </c>
      <c r="BK65" s="368">
        <v>0</v>
      </c>
      <c r="BL65" s="368">
        <v>0</v>
      </c>
      <c r="BM65" s="10" t="str">
        <f t="shared" si="6"/>
        <v/>
      </c>
      <c r="BN65" s="288"/>
      <c r="BO65" s="267"/>
      <c r="BP65" s="7" t="str">
        <f t="shared" si="30"/>
        <v>-</v>
      </c>
      <c r="BQ65" s="7" t="str">
        <f t="shared" si="31"/>
        <v>-</v>
      </c>
      <c r="BR65" s="368">
        <v>0</v>
      </c>
      <c r="BS65" s="368">
        <v>0</v>
      </c>
      <c r="BT65" s="10" t="str">
        <f t="shared" si="7"/>
        <v/>
      </c>
      <c r="BU65" s="288"/>
      <c r="BV65" s="267"/>
      <c r="BW65" s="7" t="str">
        <f t="shared" si="32"/>
        <v>-</v>
      </c>
      <c r="BX65" s="7" t="str">
        <f t="shared" si="33"/>
        <v>-</v>
      </c>
      <c r="BY65" s="368">
        <v>0</v>
      </c>
      <c r="BZ65" s="368">
        <v>0</v>
      </c>
      <c r="CA65" s="10" t="str">
        <f t="shared" si="8"/>
        <v/>
      </c>
      <c r="CB65" s="288"/>
      <c r="CC65" s="267"/>
      <c r="CD65" s="7" t="str">
        <f t="shared" si="34"/>
        <v>-</v>
      </c>
      <c r="CE65" s="7" t="str">
        <f t="shared" si="35"/>
        <v>-</v>
      </c>
      <c r="CF65" s="368">
        <v>0</v>
      </c>
      <c r="CG65" s="368">
        <v>0</v>
      </c>
      <c r="CH65" s="10" t="str">
        <f t="shared" si="9"/>
        <v/>
      </c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</row>
    <row r="66" spans="1:120" x14ac:dyDescent="0.2">
      <c r="A66" s="428"/>
      <c r="B66" s="56" t="s">
        <v>27</v>
      </c>
      <c r="C66" s="266"/>
      <c r="D66" s="267"/>
      <c r="E66" s="7" t="str">
        <f t="shared" si="10"/>
        <v>-</v>
      </c>
      <c r="F66" s="7" t="str">
        <f t="shared" si="11"/>
        <v>-</v>
      </c>
      <c r="G66" s="368">
        <v>0</v>
      </c>
      <c r="H66" s="368">
        <v>0</v>
      </c>
      <c r="I66" s="9" t="str">
        <f t="shared" si="37"/>
        <v/>
      </c>
      <c r="J66" s="288"/>
      <c r="K66" s="267"/>
      <c r="L66" s="7" t="str">
        <f t="shared" si="13"/>
        <v>-</v>
      </c>
      <c r="M66" s="7" t="str">
        <f t="shared" si="14"/>
        <v>-</v>
      </c>
      <c r="N66" s="368">
        <v>0</v>
      </c>
      <c r="O66" s="368">
        <v>0</v>
      </c>
      <c r="P66" s="10" t="str">
        <f t="shared" si="38"/>
        <v/>
      </c>
      <c r="Q66" s="288"/>
      <c r="R66" s="267"/>
      <c r="S66" s="7" t="str">
        <f t="shared" si="15"/>
        <v>-</v>
      </c>
      <c r="T66" s="7" t="str">
        <f t="shared" si="16"/>
        <v>-</v>
      </c>
      <c r="U66" s="368">
        <v>0</v>
      </c>
      <c r="V66" s="368">
        <v>0</v>
      </c>
      <c r="W66" s="10" t="str">
        <f t="shared" si="1"/>
        <v/>
      </c>
      <c r="X66" s="288"/>
      <c r="Y66" s="267"/>
      <c r="Z66" s="7" t="str">
        <f t="shared" si="17"/>
        <v>-</v>
      </c>
      <c r="AA66" s="7" t="str">
        <f t="shared" si="18"/>
        <v>-</v>
      </c>
      <c r="AB66" s="368">
        <v>0</v>
      </c>
      <c r="AC66" s="368">
        <v>0</v>
      </c>
      <c r="AD66" s="10" t="str">
        <f t="shared" si="36"/>
        <v/>
      </c>
      <c r="AE66" s="288"/>
      <c r="AF66" s="267"/>
      <c r="AG66" s="7" t="str">
        <f t="shared" si="20"/>
        <v>-</v>
      </c>
      <c r="AH66" s="7" t="str">
        <f t="shared" si="21"/>
        <v>-</v>
      </c>
      <c r="AI66" s="368">
        <v>0</v>
      </c>
      <c r="AJ66" s="368">
        <v>0</v>
      </c>
      <c r="AK66" s="10" t="str">
        <f t="shared" si="2"/>
        <v/>
      </c>
      <c r="AL66" s="288"/>
      <c r="AM66" s="267"/>
      <c r="AN66" s="7" t="str">
        <f t="shared" si="22"/>
        <v>-</v>
      </c>
      <c r="AO66" s="7" t="str">
        <f t="shared" si="23"/>
        <v>-</v>
      </c>
      <c r="AP66" s="368">
        <v>0</v>
      </c>
      <c r="AQ66" s="368">
        <v>0</v>
      </c>
      <c r="AR66" s="10" t="str">
        <f t="shared" si="3"/>
        <v/>
      </c>
      <c r="AS66" s="288"/>
      <c r="AT66" s="267"/>
      <c r="AU66" s="7" t="str">
        <f t="shared" si="24"/>
        <v>-</v>
      </c>
      <c r="AV66" s="7" t="str">
        <f t="shared" si="25"/>
        <v>-</v>
      </c>
      <c r="AW66" s="368">
        <v>0</v>
      </c>
      <c r="AX66" s="368">
        <v>0</v>
      </c>
      <c r="AY66" s="10" t="str">
        <f t="shared" si="4"/>
        <v/>
      </c>
      <c r="AZ66" s="288"/>
      <c r="BA66" s="267"/>
      <c r="BB66" s="7" t="str">
        <f t="shared" si="26"/>
        <v>-</v>
      </c>
      <c r="BC66" s="7" t="str">
        <f t="shared" si="27"/>
        <v>-</v>
      </c>
      <c r="BD66" s="368">
        <v>0</v>
      </c>
      <c r="BE66" s="368">
        <v>0</v>
      </c>
      <c r="BF66" s="10" t="str">
        <f t="shared" si="5"/>
        <v/>
      </c>
      <c r="BG66" s="288"/>
      <c r="BH66" s="267"/>
      <c r="BI66" s="7" t="str">
        <f t="shared" si="28"/>
        <v>-</v>
      </c>
      <c r="BJ66" s="7" t="str">
        <f t="shared" si="29"/>
        <v>-</v>
      </c>
      <c r="BK66" s="368">
        <v>0</v>
      </c>
      <c r="BL66" s="368">
        <v>0</v>
      </c>
      <c r="BM66" s="10" t="str">
        <f t="shared" si="6"/>
        <v/>
      </c>
      <c r="BN66" s="288"/>
      <c r="BO66" s="267"/>
      <c r="BP66" s="7" t="str">
        <f t="shared" si="30"/>
        <v>-</v>
      </c>
      <c r="BQ66" s="7" t="str">
        <f t="shared" si="31"/>
        <v>-</v>
      </c>
      <c r="BR66" s="368">
        <v>0</v>
      </c>
      <c r="BS66" s="368">
        <v>0</v>
      </c>
      <c r="BT66" s="10" t="str">
        <f t="shared" si="7"/>
        <v/>
      </c>
      <c r="BU66" s="288"/>
      <c r="BV66" s="267"/>
      <c r="BW66" s="7" t="str">
        <f t="shared" si="32"/>
        <v>-</v>
      </c>
      <c r="BX66" s="7" t="str">
        <f t="shared" si="33"/>
        <v>-</v>
      </c>
      <c r="BY66" s="368">
        <v>0</v>
      </c>
      <c r="BZ66" s="368">
        <v>0</v>
      </c>
      <c r="CA66" s="10" t="str">
        <f t="shared" si="8"/>
        <v/>
      </c>
      <c r="CB66" s="288"/>
      <c r="CC66" s="267"/>
      <c r="CD66" s="7" t="str">
        <f t="shared" si="34"/>
        <v>-</v>
      </c>
      <c r="CE66" s="7" t="str">
        <f t="shared" si="35"/>
        <v>-</v>
      </c>
      <c r="CF66" s="368">
        <v>0</v>
      </c>
      <c r="CG66" s="368">
        <v>0</v>
      </c>
      <c r="CH66" s="10" t="str">
        <f t="shared" si="9"/>
        <v/>
      </c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</row>
    <row r="67" spans="1:120" x14ac:dyDescent="0.2">
      <c r="A67" s="428"/>
      <c r="B67" s="56" t="s">
        <v>28</v>
      </c>
      <c r="C67" s="266"/>
      <c r="D67" s="267"/>
      <c r="E67" s="7" t="str">
        <f t="shared" si="10"/>
        <v>-</v>
      </c>
      <c r="F67" s="7" t="str">
        <f t="shared" si="11"/>
        <v>-</v>
      </c>
      <c r="G67" s="368">
        <v>0</v>
      </c>
      <c r="H67" s="368">
        <v>0</v>
      </c>
      <c r="I67" s="9" t="str">
        <f t="shared" si="37"/>
        <v/>
      </c>
      <c r="J67" s="288"/>
      <c r="K67" s="267"/>
      <c r="L67" s="7" t="str">
        <f t="shared" si="13"/>
        <v>-</v>
      </c>
      <c r="M67" s="7" t="str">
        <f t="shared" si="14"/>
        <v>-</v>
      </c>
      <c r="N67" s="368">
        <v>0</v>
      </c>
      <c r="O67" s="368">
        <v>0</v>
      </c>
      <c r="P67" s="10" t="str">
        <f t="shared" si="38"/>
        <v/>
      </c>
      <c r="Q67" s="288"/>
      <c r="R67" s="267"/>
      <c r="S67" s="7" t="str">
        <f t="shared" si="15"/>
        <v>-</v>
      </c>
      <c r="T67" s="7" t="str">
        <f t="shared" si="16"/>
        <v>-</v>
      </c>
      <c r="U67" s="368">
        <v>0</v>
      </c>
      <c r="V67" s="368">
        <v>0</v>
      </c>
      <c r="W67" s="10" t="str">
        <f t="shared" si="1"/>
        <v/>
      </c>
      <c r="X67" s="288"/>
      <c r="Y67" s="267"/>
      <c r="Z67" s="7" t="str">
        <f t="shared" si="17"/>
        <v>-</v>
      </c>
      <c r="AA67" s="7" t="str">
        <f t="shared" si="18"/>
        <v>-</v>
      </c>
      <c r="AB67" s="368">
        <v>0</v>
      </c>
      <c r="AC67" s="368">
        <v>0</v>
      </c>
      <c r="AD67" s="10" t="str">
        <f t="shared" si="36"/>
        <v/>
      </c>
      <c r="AE67" s="288"/>
      <c r="AF67" s="267"/>
      <c r="AG67" s="7" t="str">
        <f t="shared" si="20"/>
        <v>-</v>
      </c>
      <c r="AH67" s="7" t="str">
        <f t="shared" si="21"/>
        <v>-</v>
      </c>
      <c r="AI67" s="368">
        <v>0</v>
      </c>
      <c r="AJ67" s="368">
        <v>0</v>
      </c>
      <c r="AK67" s="10" t="str">
        <f t="shared" si="2"/>
        <v/>
      </c>
      <c r="AL67" s="288"/>
      <c r="AM67" s="267"/>
      <c r="AN67" s="7" t="str">
        <f t="shared" si="22"/>
        <v>-</v>
      </c>
      <c r="AO67" s="7" t="str">
        <f t="shared" si="23"/>
        <v>-</v>
      </c>
      <c r="AP67" s="368">
        <v>0</v>
      </c>
      <c r="AQ67" s="368">
        <v>0</v>
      </c>
      <c r="AR67" s="10" t="str">
        <f t="shared" si="3"/>
        <v/>
      </c>
      <c r="AS67" s="288"/>
      <c r="AT67" s="267"/>
      <c r="AU67" s="7" t="str">
        <f t="shared" si="24"/>
        <v>-</v>
      </c>
      <c r="AV67" s="7" t="str">
        <f t="shared" si="25"/>
        <v>-</v>
      </c>
      <c r="AW67" s="368">
        <v>0</v>
      </c>
      <c r="AX67" s="368">
        <v>0</v>
      </c>
      <c r="AY67" s="10" t="str">
        <f t="shared" si="4"/>
        <v/>
      </c>
      <c r="AZ67" s="288"/>
      <c r="BA67" s="267"/>
      <c r="BB67" s="7" t="str">
        <f t="shared" si="26"/>
        <v>-</v>
      </c>
      <c r="BC67" s="7" t="str">
        <f t="shared" si="27"/>
        <v>-</v>
      </c>
      <c r="BD67" s="368">
        <v>0</v>
      </c>
      <c r="BE67" s="368">
        <v>0</v>
      </c>
      <c r="BF67" s="10" t="str">
        <f t="shared" si="5"/>
        <v/>
      </c>
      <c r="BG67" s="288"/>
      <c r="BH67" s="267"/>
      <c r="BI67" s="7" t="str">
        <f t="shared" si="28"/>
        <v>-</v>
      </c>
      <c r="BJ67" s="7" t="str">
        <f t="shared" si="29"/>
        <v>-</v>
      </c>
      <c r="BK67" s="368">
        <v>0</v>
      </c>
      <c r="BL67" s="368">
        <v>0</v>
      </c>
      <c r="BM67" s="10" t="str">
        <f t="shared" si="6"/>
        <v/>
      </c>
      <c r="BN67" s="288"/>
      <c r="BO67" s="267"/>
      <c r="BP67" s="7" t="str">
        <f t="shared" si="30"/>
        <v>-</v>
      </c>
      <c r="BQ67" s="7" t="str">
        <f t="shared" si="31"/>
        <v>-</v>
      </c>
      <c r="BR67" s="368">
        <v>0</v>
      </c>
      <c r="BS67" s="368">
        <v>0</v>
      </c>
      <c r="BT67" s="10" t="str">
        <f t="shared" si="7"/>
        <v/>
      </c>
      <c r="BU67" s="288"/>
      <c r="BV67" s="267"/>
      <c r="BW67" s="7" t="str">
        <f t="shared" si="32"/>
        <v>-</v>
      </c>
      <c r="BX67" s="7" t="str">
        <f t="shared" si="33"/>
        <v>-</v>
      </c>
      <c r="BY67" s="368">
        <v>0</v>
      </c>
      <c r="BZ67" s="368">
        <v>0</v>
      </c>
      <c r="CA67" s="10" t="str">
        <f t="shared" si="8"/>
        <v/>
      </c>
      <c r="CB67" s="288"/>
      <c r="CC67" s="267"/>
      <c r="CD67" s="7" t="str">
        <f t="shared" si="34"/>
        <v>-</v>
      </c>
      <c r="CE67" s="7" t="str">
        <f t="shared" si="35"/>
        <v>-</v>
      </c>
      <c r="CF67" s="368">
        <v>0</v>
      </c>
      <c r="CG67" s="368">
        <v>0</v>
      </c>
      <c r="CH67" s="10" t="str">
        <f t="shared" si="9"/>
        <v/>
      </c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</row>
    <row r="68" spans="1:120" x14ac:dyDescent="0.2">
      <c r="A68" s="428"/>
      <c r="B68" s="56" t="s">
        <v>29</v>
      </c>
      <c r="C68" s="266"/>
      <c r="D68" s="267"/>
      <c r="E68" s="7" t="str">
        <f t="shared" si="10"/>
        <v>-</v>
      </c>
      <c r="F68" s="7" t="str">
        <f t="shared" si="11"/>
        <v>-</v>
      </c>
      <c r="G68" s="368">
        <v>0</v>
      </c>
      <c r="H68" s="368">
        <v>0</v>
      </c>
      <c r="I68" s="9" t="str">
        <f t="shared" si="37"/>
        <v/>
      </c>
      <c r="J68" s="288"/>
      <c r="K68" s="267"/>
      <c r="L68" s="7" t="str">
        <f t="shared" si="13"/>
        <v>-</v>
      </c>
      <c r="M68" s="7" t="str">
        <f t="shared" si="14"/>
        <v>-</v>
      </c>
      <c r="N68" s="368">
        <v>0</v>
      </c>
      <c r="O68" s="368">
        <v>0</v>
      </c>
      <c r="P68" s="10" t="str">
        <f t="shared" si="38"/>
        <v/>
      </c>
      <c r="Q68" s="288"/>
      <c r="R68" s="267"/>
      <c r="S68" s="7" t="str">
        <f t="shared" si="15"/>
        <v>-</v>
      </c>
      <c r="T68" s="7" t="str">
        <f t="shared" si="16"/>
        <v>-</v>
      </c>
      <c r="U68" s="368">
        <v>0</v>
      </c>
      <c r="V68" s="368">
        <v>0</v>
      </c>
      <c r="W68" s="10" t="str">
        <f t="shared" si="1"/>
        <v/>
      </c>
      <c r="X68" s="288"/>
      <c r="Y68" s="267"/>
      <c r="Z68" s="7" t="str">
        <f t="shared" si="17"/>
        <v>-</v>
      </c>
      <c r="AA68" s="7" t="str">
        <f t="shared" si="18"/>
        <v>-</v>
      </c>
      <c r="AB68" s="368">
        <v>0</v>
      </c>
      <c r="AC68" s="368">
        <v>0</v>
      </c>
      <c r="AD68" s="10" t="str">
        <f t="shared" si="36"/>
        <v/>
      </c>
      <c r="AE68" s="288"/>
      <c r="AF68" s="267"/>
      <c r="AG68" s="7" t="str">
        <f t="shared" si="20"/>
        <v>-</v>
      </c>
      <c r="AH68" s="7" t="str">
        <f t="shared" si="21"/>
        <v>-</v>
      </c>
      <c r="AI68" s="368">
        <v>0</v>
      </c>
      <c r="AJ68" s="368">
        <v>0</v>
      </c>
      <c r="AK68" s="10" t="str">
        <f t="shared" si="2"/>
        <v/>
      </c>
      <c r="AL68" s="288"/>
      <c r="AM68" s="267"/>
      <c r="AN68" s="7" t="str">
        <f t="shared" si="22"/>
        <v>-</v>
      </c>
      <c r="AO68" s="7" t="str">
        <f t="shared" si="23"/>
        <v>-</v>
      </c>
      <c r="AP68" s="368">
        <v>0</v>
      </c>
      <c r="AQ68" s="368">
        <v>0</v>
      </c>
      <c r="AR68" s="10" t="str">
        <f t="shared" si="3"/>
        <v/>
      </c>
      <c r="AS68" s="288"/>
      <c r="AT68" s="267"/>
      <c r="AU68" s="7" t="str">
        <f t="shared" si="24"/>
        <v>-</v>
      </c>
      <c r="AV68" s="7" t="str">
        <f t="shared" si="25"/>
        <v>-</v>
      </c>
      <c r="AW68" s="368">
        <v>0</v>
      </c>
      <c r="AX68" s="368">
        <v>0</v>
      </c>
      <c r="AY68" s="10" t="str">
        <f t="shared" si="4"/>
        <v/>
      </c>
      <c r="AZ68" s="288"/>
      <c r="BA68" s="267"/>
      <c r="BB68" s="7" t="str">
        <f t="shared" si="26"/>
        <v>-</v>
      </c>
      <c r="BC68" s="7" t="str">
        <f t="shared" si="27"/>
        <v>-</v>
      </c>
      <c r="BD68" s="368">
        <v>0</v>
      </c>
      <c r="BE68" s="368">
        <v>0</v>
      </c>
      <c r="BF68" s="10" t="str">
        <f t="shared" si="5"/>
        <v/>
      </c>
      <c r="BG68" s="288"/>
      <c r="BH68" s="267"/>
      <c r="BI68" s="7" t="str">
        <f t="shared" si="28"/>
        <v>-</v>
      </c>
      <c r="BJ68" s="7" t="str">
        <f t="shared" si="29"/>
        <v>-</v>
      </c>
      <c r="BK68" s="368">
        <v>0</v>
      </c>
      <c r="BL68" s="368">
        <v>0</v>
      </c>
      <c r="BM68" s="10" t="str">
        <f t="shared" si="6"/>
        <v/>
      </c>
      <c r="BN68" s="288"/>
      <c r="BO68" s="267"/>
      <c r="BP68" s="7" t="str">
        <f t="shared" si="30"/>
        <v>-</v>
      </c>
      <c r="BQ68" s="7" t="str">
        <f t="shared" si="31"/>
        <v>-</v>
      </c>
      <c r="BR68" s="368">
        <v>0</v>
      </c>
      <c r="BS68" s="368">
        <v>0</v>
      </c>
      <c r="BT68" s="10" t="str">
        <f t="shared" si="7"/>
        <v/>
      </c>
      <c r="BU68" s="288"/>
      <c r="BV68" s="267"/>
      <c r="BW68" s="7" t="str">
        <f t="shared" si="32"/>
        <v>-</v>
      </c>
      <c r="BX68" s="7" t="str">
        <f t="shared" si="33"/>
        <v>-</v>
      </c>
      <c r="BY68" s="368">
        <v>0</v>
      </c>
      <c r="BZ68" s="368">
        <v>0</v>
      </c>
      <c r="CA68" s="10" t="str">
        <f t="shared" si="8"/>
        <v/>
      </c>
      <c r="CB68" s="288"/>
      <c r="CC68" s="267"/>
      <c r="CD68" s="7" t="str">
        <f t="shared" si="34"/>
        <v>-</v>
      </c>
      <c r="CE68" s="7" t="str">
        <f t="shared" si="35"/>
        <v>-</v>
      </c>
      <c r="CF68" s="368">
        <v>0</v>
      </c>
      <c r="CG68" s="368">
        <v>0</v>
      </c>
      <c r="CH68" s="10" t="str">
        <f t="shared" si="9"/>
        <v/>
      </c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</row>
    <row r="69" spans="1:120" x14ac:dyDescent="0.2">
      <c r="A69" s="428"/>
      <c r="B69" s="56" t="s">
        <v>30</v>
      </c>
      <c r="C69" s="266"/>
      <c r="D69" s="267"/>
      <c r="E69" s="7" t="str">
        <f t="shared" si="10"/>
        <v>-</v>
      </c>
      <c r="F69" s="7" t="str">
        <f t="shared" si="11"/>
        <v>-</v>
      </c>
      <c r="G69" s="368">
        <v>0</v>
      </c>
      <c r="H69" s="368">
        <v>0</v>
      </c>
      <c r="I69" s="9" t="str">
        <f t="shared" si="37"/>
        <v/>
      </c>
      <c r="J69" s="288"/>
      <c r="K69" s="267"/>
      <c r="L69" s="7" t="str">
        <f t="shared" si="13"/>
        <v>-</v>
      </c>
      <c r="M69" s="7" t="str">
        <f t="shared" si="14"/>
        <v>-</v>
      </c>
      <c r="N69" s="368">
        <v>0</v>
      </c>
      <c r="O69" s="368">
        <v>0</v>
      </c>
      <c r="P69" s="10" t="str">
        <f t="shared" si="38"/>
        <v/>
      </c>
      <c r="Q69" s="288"/>
      <c r="R69" s="267"/>
      <c r="S69" s="7" t="str">
        <f t="shared" si="15"/>
        <v>-</v>
      </c>
      <c r="T69" s="7" t="str">
        <f t="shared" si="16"/>
        <v>-</v>
      </c>
      <c r="U69" s="368">
        <v>0</v>
      </c>
      <c r="V69" s="368">
        <v>0</v>
      </c>
      <c r="W69" s="10" t="str">
        <f t="shared" si="1"/>
        <v/>
      </c>
      <c r="X69" s="288"/>
      <c r="Y69" s="267"/>
      <c r="Z69" s="7" t="str">
        <f t="shared" si="17"/>
        <v>-</v>
      </c>
      <c r="AA69" s="7" t="str">
        <f t="shared" si="18"/>
        <v>-</v>
      </c>
      <c r="AB69" s="368">
        <v>0</v>
      </c>
      <c r="AC69" s="368">
        <v>0</v>
      </c>
      <c r="AD69" s="10" t="str">
        <f t="shared" si="36"/>
        <v/>
      </c>
      <c r="AE69" s="288"/>
      <c r="AF69" s="267"/>
      <c r="AG69" s="7" t="str">
        <f t="shared" si="20"/>
        <v>-</v>
      </c>
      <c r="AH69" s="7" t="str">
        <f t="shared" si="21"/>
        <v>-</v>
      </c>
      <c r="AI69" s="368">
        <v>0</v>
      </c>
      <c r="AJ69" s="368">
        <v>0</v>
      </c>
      <c r="AK69" s="10" t="str">
        <f t="shared" si="2"/>
        <v/>
      </c>
      <c r="AL69" s="288"/>
      <c r="AM69" s="267"/>
      <c r="AN69" s="7" t="str">
        <f t="shared" si="22"/>
        <v>-</v>
      </c>
      <c r="AO69" s="7" t="str">
        <f t="shared" si="23"/>
        <v>-</v>
      </c>
      <c r="AP69" s="368">
        <v>0</v>
      </c>
      <c r="AQ69" s="368">
        <v>0</v>
      </c>
      <c r="AR69" s="10" t="str">
        <f t="shared" si="3"/>
        <v/>
      </c>
      <c r="AS69" s="288"/>
      <c r="AT69" s="267"/>
      <c r="AU69" s="7" t="str">
        <f t="shared" si="24"/>
        <v>-</v>
      </c>
      <c r="AV69" s="7" t="str">
        <f t="shared" si="25"/>
        <v>-</v>
      </c>
      <c r="AW69" s="368">
        <v>0</v>
      </c>
      <c r="AX69" s="368">
        <v>0</v>
      </c>
      <c r="AY69" s="10" t="str">
        <f t="shared" si="4"/>
        <v/>
      </c>
      <c r="AZ69" s="288"/>
      <c r="BA69" s="267"/>
      <c r="BB69" s="7" t="str">
        <f t="shared" si="26"/>
        <v>-</v>
      </c>
      <c r="BC69" s="7" t="str">
        <f t="shared" si="27"/>
        <v>-</v>
      </c>
      <c r="BD69" s="368">
        <v>0</v>
      </c>
      <c r="BE69" s="368">
        <v>0</v>
      </c>
      <c r="BF69" s="10" t="str">
        <f t="shared" si="5"/>
        <v/>
      </c>
      <c r="BG69" s="288"/>
      <c r="BH69" s="267"/>
      <c r="BI69" s="7" t="str">
        <f t="shared" si="28"/>
        <v>-</v>
      </c>
      <c r="BJ69" s="7" t="str">
        <f t="shared" si="29"/>
        <v>-</v>
      </c>
      <c r="BK69" s="368">
        <v>0</v>
      </c>
      <c r="BL69" s="368">
        <v>0</v>
      </c>
      <c r="BM69" s="10" t="str">
        <f t="shared" si="6"/>
        <v/>
      </c>
      <c r="BN69" s="288"/>
      <c r="BO69" s="267"/>
      <c r="BP69" s="7" t="str">
        <f t="shared" si="30"/>
        <v>-</v>
      </c>
      <c r="BQ69" s="7" t="str">
        <f t="shared" si="31"/>
        <v>-</v>
      </c>
      <c r="BR69" s="368">
        <v>0</v>
      </c>
      <c r="BS69" s="368">
        <v>0</v>
      </c>
      <c r="BT69" s="10" t="str">
        <f t="shared" si="7"/>
        <v/>
      </c>
      <c r="BU69" s="288"/>
      <c r="BV69" s="267"/>
      <c r="BW69" s="7" t="str">
        <f t="shared" si="32"/>
        <v>-</v>
      </c>
      <c r="BX69" s="7" t="str">
        <f t="shared" si="33"/>
        <v>-</v>
      </c>
      <c r="BY69" s="368">
        <v>0</v>
      </c>
      <c r="BZ69" s="368">
        <v>0</v>
      </c>
      <c r="CA69" s="10" t="str">
        <f t="shared" si="8"/>
        <v/>
      </c>
      <c r="CB69" s="288"/>
      <c r="CC69" s="267"/>
      <c r="CD69" s="7" t="str">
        <f t="shared" si="34"/>
        <v>-</v>
      </c>
      <c r="CE69" s="7" t="str">
        <f t="shared" si="35"/>
        <v>-</v>
      </c>
      <c r="CF69" s="368">
        <v>0</v>
      </c>
      <c r="CG69" s="368">
        <v>0</v>
      </c>
      <c r="CH69" s="10" t="str">
        <f t="shared" si="9"/>
        <v/>
      </c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</row>
    <row r="70" spans="1:120" x14ac:dyDescent="0.2">
      <c r="A70" s="428"/>
      <c r="B70" s="56" t="s">
        <v>31</v>
      </c>
      <c r="C70" s="266"/>
      <c r="D70" s="267"/>
      <c r="E70" s="7" t="str">
        <f t="shared" si="10"/>
        <v>-</v>
      </c>
      <c r="F70" s="7" t="str">
        <f t="shared" si="11"/>
        <v>-</v>
      </c>
      <c r="G70" s="368">
        <v>0</v>
      </c>
      <c r="H70" s="368">
        <v>0</v>
      </c>
      <c r="I70" s="9" t="str">
        <f t="shared" si="37"/>
        <v/>
      </c>
      <c r="J70" s="288"/>
      <c r="K70" s="267"/>
      <c r="L70" s="7" t="str">
        <f t="shared" si="13"/>
        <v>-</v>
      </c>
      <c r="M70" s="7" t="str">
        <f t="shared" si="14"/>
        <v>-</v>
      </c>
      <c r="N70" s="368">
        <v>0</v>
      </c>
      <c r="O70" s="368">
        <v>0</v>
      </c>
      <c r="P70" s="10" t="str">
        <f t="shared" si="38"/>
        <v/>
      </c>
      <c r="Q70" s="288"/>
      <c r="R70" s="267"/>
      <c r="S70" s="7" t="str">
        <f t="shared" si="15"/>
        <v>-</v>
      </c>
      <c r="T70" s="7" t="str">
        <f t="shared" si="16"/>
        <v>-</v>
      </c>
      <c r="U70" s="368">
        <v>0</v>
      </c>
      <c r="V70" s="368">
        <v>0</v>
      </c>
      <c r="W70" s="10" t="str">
        <f t="shared" si="1"/>
        <v/>
      </c>
      <c r="X70" s="288"/>
      <c r="Y70" s="267"/>
      <c r="Z70" s="7" t="str">
        <f t="shared" si="17"/>
        <v>-</v>
      </c>
      <c r="AA70" s="7" t="str">
        <f t="shared" si="18"/>
        <v>-</v>
      </c>
      <c r="AB70" s="368">
        <v>0</v>
      </c>
      <c r="AC70" s="368">
        <v>0</v>
      </c>
      <c r="AD70" s="10" t="str">
        <f t="shared" si="36"/>
        <v/>
      </c>
      <c r="AE70" s="288"/>
      <c r="AF70" s="267"/>
      <c r="AG70" s="7" t="str">
        <f t="shared" si="20"/>
        <v>-</v>
      </c>
      <c r="AH70" s="7" t="str">
        <f t="shared" si="21"/>
        <v>-</v>
      </c>
      <c r="AI70" s="368">
        <v>0</v>
      </c>
      <c r="AJ70" s="368">
        <v>0</v>
      </c>
      <c r="AK70" s="10" t="str">
        <f t="shared" si="2"/>
        <v/>
      </c>
      <c r="AL70" s="288"/>
      <c r="AM70" s="267"/>
      <c r="AN70" s="7" t="str">
        <f t="shared" si="22"/>
        <v>-</v>
      </c>
      <c r="AO70" s="7" t="str">
        <f t="shared" si="23"/>
        <v>-</v>
      </c>
      <c r="AP70" s="368">
        <v>0</v>
      </c>
      <c r="AQ70" s="368">
        <v>0</v>
      </c>
      <c r="AR70" s="10" t="str">
        <f t="shared" si="3"/>
        <v/>
      </c>
      <c r="AS70" s="288"/>
      <c r="AT70" s="267"/>
      <c r="AU70" s="7" t="str">
        <f t="shared" si="24"/>
        <v>-</v>
      </c>
      <c r="AV70" s="7" t="str">
        <f t="shared" si="25"/>
        <v>-</v>
      </c>
      <c r="AW70" s="368">
        <v>0</v>
      </c>
      <c r="AX70" s="368">
        <v>0</v>
      </c>
      <c r="AY70" s="10" t="str">
        <f t="shared" si="4"/>
        <v/>
      </c>
      <c r="AZ70" s="288"/>
      <c r="BA70" s="267"/>
      <c r="BB70" s="7" t="str">
        <f t="shared" si="26"/>
        <v>-</v>
      </c>
      <c r="BC70" s="7" t="str">
        <f t="shared" si="27"/>
        <v>-</v>
      </c>
      <c r="BD70" s="368">
        <v>0</v>
      </c>
      <c r="BE70" s="368">
        <v>0</v>
      </c>
      <c r="BF70" s="10" t="str">
        <f t="shared" si="5"/>
        <v/>
      </c>
      <c r="BG70" s="288"/>
      <c r="BH70" s="267"/>
      <c r="BI70" s="7" t="str">
        <f t="shared" si="28"/>
        <v>-</v>
      </c>
      <c r="BJ70" s="7" t="str">
        <f t="shared" si="29"/>
        <v>-</v>
      </c>
      <c r="BK70" s="368">
        <v>0</v>
      </c>
      <c r="BL70" s="368">
        <v>0</v>
      </c>
      <c r="BM70" s="10" t="str">
        <f t="shared" si="6"/>
        <v/>
      </c>
      <c r="BN70" s="288"/>
      <c r="BO70" s="267"/>
      <c r="BP70" s="7" t="str">
        <f t="shared" si="30"/>
        <v>-</v>
      </c>
      <c r="BQ70" s="7" t="str">
        <f t="shared" si="31"/>
        <v>-</v>
      </c>
      <c r="BR70" s="368">
        <v>0</v>
      </c>
      <c r="BS70" s="368">
        <v>0</v>
      </c>
      <c r="BT70" s="10" t="str">
        <f t="shared" si="7"/>
        <v/>
      </c>
      <c r="BU70" s="288"/>
      <c r="BV70" s="267"/>
      <c r="BW70" s="7" t="str">
        <f t="shared" si="32"/>
        <v>-</v>
      </c>
      <c r="BX70" s="7" t="str">
        <f t="shared" si="33"/>
        <v>-</v>
      </c>
      <c r="BY70" s="368">
        <v>0</v>
      </c>
      <c r="BZ70" s="368">
        <v>0</v>
      </c>
      <c r="CA70" s="10" t="str">
        <f t="shared" si="8"/>
        <v/>
      </c>
      <c r="CB70" s="288"/>
      <c r="CC70" s="267"/>
      <c r="CD70" s="7" t="str">
        <f t="shared" si="34"/>
        <v>-</v>
      </c>
      <c r="CE70" s="7" t="str">
        <f t="shared" si="35"/>
        <v>-</v>
      </c>
      <c r="CF70" s="368">
        <v>0</v>
      </c>
      <c r="CG70" s="368">
        <v>0</v>
      </c>
      <c r="CH70" s="10" t="str">
        <f t="shared" si="9"/>
        <v/>
      </c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</row>
    <row r="71" spans="1:120" ht="13.5" thickBot="1" x14ac:dyDescent="0.25">
      <c r="A71" s="429"/>
      <c r="B71" s="57" t="s">
        <v>32</v>
      </c>
      <c r="C71" s="339"/>
      <c r="D71" s="340"/>
      <c r="E71" s="81" t="str">
        <f t="shared" si="10"/>
        <v>-</v>
      </c>
      <c r="F71" s="81" t="str">
        <f t="shared" si="11"/>
        <v>-</v>
      </c>
      <c r="G71" s="368">
        <v>0</v>
      </c>
      <c r="H71" s="368">
        <v>0</v>
      </c>
      <c r="I71" s="134" t="str">
        <f t="shared" si="37"/>
        <v/>
      </c>
      <c r="J71" s="341"/>
      <c r="K71" s="340"/>
      <c r="L71" s="81" t="str">
        <f t="shared" si="13"/>
        <v>-</v>
      </c>
      <c r="M71" s="81" t="str">
        <f t="shared" si="14"/>
        <v>-</v>
      </c>
      <c r="N71" s="368">
        <v>0</v>
      </c>
      <c r="O71" s="368">
        <v>0</v>
      </c>
      <c r="P71" s="135" t="str">
        <f t="shared" si="38"/>
        <v/>
      </c>
      <c r="Q71" s="341"/>
      <c r="R71" s="340"/>
      <c r="S71" s="81" t="str">
        <f t="shared" si="15"/>
        <v>-</v>
      </c>
      <c r="T71" s="81" t="str">
        <f t="shared" si="16"/>
        <v>-</v>
      </c>
      <c r="U71" s="368">
        <v>0</v>
      </c>
      <c r="V71" s="368">
        <v>0</v>
      </c>
      <c r="W71" s="135" t="str">
        <f t="shared" si="1"/>
        <v/>
      </c>
      <c r="X71" s="341"/>
      <c r="Y71" s="340"/>
      <c r="Z71" s="81" t="str">
        <f t="shared" si="17"/>
        <v>-</v>
      </c>
      <c r="AA71" s="81" t="str">
        <f t="shared" si="18"/>
        <v>-</v>
      </c>
      <c r="AB71" s="368">
        <v>0</v>
      </c>
      <c r="AC71" s="368">
        <v>0</v>
      </c>
      <c r="AD71" s="135" t="str">
        <f t="shared" si="36"/>
        <v/>
      </c>
      <c r="AE71" s="341"/>
      <c r="AF71" s="340"/>
      <c r="AG71" s="81" t="str">
        <f t="shared" si="20"/>
        <v>-</v>
      </c>
      <c r="AH71" s="81" t="str">
        <f t="shared" si="21"/>
        <v>-</v>
      </c>
      <c r="AI71" s="368">
        <v>0</v>
      </c>
      <c r="AJ71" s="368">
        <v>0</v>
      </c>
      <c r="AK71" s="135" t="str">
        <f t="shared" si="2"/>
        <v/>
      </c>
      <c r="AL71" s="341"/>
      <c r="AM71" s="340"/>
      <c r="AN71" s="81" t="str">
        <f t="shared" si="22"/>
        <v>-</v>
      </c>
      <c r="AO71" s="81" t="str">
        <f t="shared" si="23"/>
        <v>-</v>
      </c>
      <c r="AP71" s="368">
        <v>0</v>
      </c>
      <c r="AQ71" s="368">
        <v>0</v>
      </c>
      <c r="AR71" s="135" t="str">
        <f t="shared" si="3"/>
        <v/>
      </c>
      <c r="AS71" s="289"/>
      <c r="AT71" s="269"/>
      <c r="AU71" s="81" t="str">
        <f t="shared" si="24"/>
        <v>-</v>
      </c>
      <c r="AV71" s="81" t="str">
        <f t="shared" si="25"/>
        <v>-</v>
      </c>
      <c r="AW71" s="368">
        <v>0</v>
      </c>
      <c r="AX71" s="368">
        <v>0</v>
      </c>
      <c r="AY71" s="135" t="str">
        <f t="shared" si="4"/>
        <v/>
      </c>
      <c r="AZ71" s="289"/>
      <c r="BA71" s="267"/>
      <c r="BB71" s="81" t="str">
        <f t="shared" si="26"/>
        <v>-</v>
      </c>
      <c r="BC71" s="81" t="str">
        <f t="shared" si="27"/>
        <v>-</v>
      </c>
      <c r="BD71" s="368">
        <v>0</v>
      </c>
      <c r="BE71" s="368">
        <v>0</v>
      </c>
      <c r="BF71" s="135" t="str">
        <f t="shared" si="5"/>
        <v/>
      </c>
      <c r="BG71" s="341"/>
      <c r="BH71" s="340"/>
      <c r="BI71" s="81" t="str">
        <f t="shared" si="28"/>
        <v>-</v>
      </c>
      <c r="BJ71" s="81" t="str">
        <f t="shared" si="29"/>
        <v>-</v>
      </c>
      <c r="BK71" s="368">
        <v>0</v>
      </c>
      <c r="BL71" s="368">
        <v>0</v>
      </c>
      <c r="BM71" s="135" t="str">
        <f t="shared" si="6"/>
        <v/>
      </c>
      <c r="BN71" s="341"/>
      <c r="BO71" s="340"/>
      <c r="BP71" s="81" t="str">
        <f t="shared" si="30"/>
        <v>-</v>
      </c>
      <c r="BQ71" s="81" t="str">
        <f t="shared" si="31"/>
        <v>-</v>
      </c>
      <c r="BR71" s="368">
        <v>0</v>
      </c>
      <c r="BS71" s="368">
        <v>0</v>
      </c>
      <c r="BT71" s="135" t="str">
        <f t="shared" si="7"/>
        <v/>
      </c>
      <c r="BU71" s="341"/>
      <c r="BV71" s="340"/>
      <c r="BW71" s="81" t="str">
        <f t="shared" si="32"/>
        <v>-</v>
      </c>
      <c r="BX71" s="81" t="str">
        <f t="shared" si="33"/>
        <v>-</v>
      </c>
      <c r="BY71" s="368">
        <v>0</v>
      </c>
      <c r="BZ71" s="368">
        <v>0</v>
      </c>
      <c r="CA71" s="135" t="str">
        <f t="shared" si="8"/>
        <v/>
      </c>
      <c r="CB71" s="289"/>
      <c r="CC71" s="269"/>
      <c r="CD71" s="81" t="str">
        <f t="shared" si="34"/>
        <v>-</v>
      </c>
      <c r="CE71" s="81" t="str">
        <f t="shared" si="35"/>
        <v>-</v>
      </c>
      <c r="CF71" s="368">
        <v>0</v>
      </c>
      <c r="CG71" s="368">
        <v>0</v>
      </c>
      <c r="CH71" s="135" t="str">
        <f t="shared" si="9"/>
        <v/>
      </c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</row>
    <row r="72" spans="1:120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128" t="str">
        <f>IF(C72=0,"-",(C72/D72*1000))</f>
        <v>-</v>
      </c>
      <c r="F72" s="128" t="str">
        <f t="shared" si="11"/>
        <v>-</v>
      </c>
      <c r="G72" s="368">
        <v>0</v>
      </c>
      <c r="H72" s="368">
        <v>0</v>
      </c>
      <c r="I72" s="129" t="str">
        <f t="shared" ref="I72:I85" si="39">IF(C72=0,"",(((F72*0.001)+2.58*(SQRT(F72*0.001/C72))))*1000)</f>
        <v/>
      </c>
      <c r="J72" s="295">
        <f>SUM(J60:J71)</f>
        <v>0</v>
      </c>
      <c r="K72" s="283">
        <f>SUM(K60:K71)</f>
        <v>0</v>
      </c>
      <c r="L72" s="128" t="str">
        <f t="shared" si="13"/>
        <v>-</v>
      </c>
      <c r="M72" s="128" t="str">
        <f t="shared" si="14"/>
        <v>-</v>
      </c>
      <c r="N72" s="368">
        <v>0</v>
      </c>
      <c r="O72" s="368">
        <v>0</v>
      </c>
      <c r="P72" s="131" t="str">
        <f t="shared" ref="P72:P85" si="40">IF(J72=0,"",(((M72*0.001)+2.58*(SQRT(M72*0.001/J72))))*1000)</f>
        <v/>
      </c>
      <c r="Q72" s="295">
        <f>SUM(Q60:Q71)</f>
        <v>0</v>
      </c>
      <c r="R72" s="283">
        <f>SUM(R60:R71)</f>
        <v>0</v>
      </c>
      <c r="S72" s="128" t="str">
        <f t="shared" si="15"/>
        <v>-</v>
      </c>
      <c r="T72" s="128" t="str">
        <f t="shared" si="16"/>
        <v>-</v>
      </c>
      <c r="U72" s="368">
        <v>0</v>
      </c>
      <c r="V72" s="368">
        <v>0</v>
      </c>
      <c r="W72" s="131" t="str">
        <f t="shared" ref="W72:W85" si="41">IF(Q72=0,"",(((T72*0.001)+2.58*(SQRT(T72*0.001/Q72))))*1000)</f>
        <v/>
      </c>
      <c r="X72" s="295">
        <f>SUM(X60:X71)</f>
        <v>0</v>
      </c>
      <c r="Y72" s="283">
        <f>SUM(Y60:Y71)</f>
        <v>0</v>
      </c>
      <c r="Z72" s="128" t="str">
        <f t="shared" si="17"/>
        <v>-</v>
      </c>
      <c r="AA72" s="128" t="str">
        <f t="shared" si="18"/>
        <v>-</v>
      </c>
      <c r="AB72" s="368">
        <v>0</v>
      </c>
      <c r="AC72" s="368">
        <v>0</v>
      </c>
      <c r="AD72" s="131" t="str">
        <f t="shared" ref="AD72:AD85" si="42">IF(X72=0,"",(((AA72*0.001)+2.58*(SQRT(AA72*0.001/X72))))*1000)</f>
        <v/>
      </c>
      <c r="AE72" s="295">
        <f>SUM(AE60:AE71)</f>
        <v>0</v>
      </c>
      <c r="AF72" s="283">
        <f>SUM(AF60:AF71)</f>
        <v>0</v>
      </c>
      <c r="AG72" s="128" t="str">
        <f t="shared" si="20"/>
        <v>-</v>
      </c>
      <c r="AH72" s="128" t="str">
        <f t="shared" si="21"/>
        <v>-</v>
      </c>
      <c r="AI72" s="368">
        <v>0</v>
      </c>
      <c r="AJ72" s="368">
        <v>0</v>
      </c>
      <c r="AK72" s="131" t="str">
        <f t="shared" ref="AK72:AK85" si="43">IF(AE72=0,"",(((AH72*0.001)+2.58*(SQRT(AH72*0.001/AE72))))*1000)</f>
        <v/>
      </c>
      <c r="AL72" s="295">
        <f>SUM(AL60:AL71)</f>
        <v>0</v>
      </c>
      <c r="AM72" s="283">
        <f>SUM(AM60:AM71)</f>
        <v>0</v>
      </c>
      <c r="AN72" s="128" t="str">
        <f t="shared" si="22"/>
        <v>-</v>
      </c>
      <c r="AO72" s="128" t="str">
        <f t="shared" si="23"/>
        <v>-</v>
      </c>
      <c r="AP72" s="368">
        <v>0</v>
      </c>
      <c r="AQ72" s="368">
        <v>0</v>
      </c>
      <c r="AR72" s="131" t="str">
        <f t="shared" ref="AR72:AR85" si="44">IF(AL72=0,"",(((AO72*0.001)+2.58*(SQRT(AO72*0.001/AL72))))*1000)</f>
        <v/>
      </c>
      <c r="AS72" s="290">
        <f>SUM(AS60:AS71)</f>
        <v>0</v>
      </c>
      <c r="AT72" s="275">
        <f>SUM(AT60:AT71)</f>
        <v>0</v>
      </c>
      <c r="AU72" s="128" t="str">
        <f t="shared" si="24"/>
        <v>-</v>
      </c>
      <c r="AV72" s="128" t="str">
        <f t="shared" si="25"/>
        <v>-</v>
      </c>
      <c r="AW72" s="368">
        <v>0</v>
      </c>
      <c r="AX72" s="368">
        <v>0</v>
      </c>
      <c r="AY72" s="131" t="str">
        <f t="shared" ref="AY72:AY85" si="45">IF(AS72=0,"",(((AV72*0.001)+2.58*(SQRT(AV72*0.001/AS72))))*1000)</f>
        <v/>
      </c>
      <c r="AZ72" s="290">
        <f>SUM(AZ60:AZ71)</f>
        <v>0</v>
      </c>
      <c r="BA72" s="275">
        <f>SUM(BA60:BA71)</f>
        <v>0</v>
      </c>
      <c r="BB72" s="128" t="str">
        <f t="shared" si="26"/>
        <v>-</v>
      </c>
      <c r="BC72" s="128" t="str">
        <f t="shared" si="27"/>
        <v>-</v>
      </c>
      <c r="BD72" s="368">
        <v>0</v>
      </c>
      <c r="BE72" s="368">
        <v>0</v>
      </c>
      <c r="BF72" s="131" t="str">
        <f t="shared" ref="BF72:BF85" si="46">IF(AZ72=0,"",(((BC72*0.001)+2.58*(SQRT(BC72*0.001/AZ72))))*1000)</f>
        <v/>
      </c>
      <c r="BG72" s="295">
        <f>SUM(BG60:BG71)</f>
        <v>0</v>
      </c>
      <c r="BH72" s="283">
        <f>SUM(BH60:BH71)</f>
        <v>0</v>
      </c>
      <c r="BI72" s="128" t="str">
        <f t="shared" si="28"/>
        <v>-</v>
      </c>
      <c r="BJ72" s="128" t="str">
        <f t="shared" si="29"/>
        <v>-</v>
      </c>
      <c r="BK72" s="368">
        <v>0</v>
      </c>
      <c r="BL72" s="368">
        <v>0</v>
      </c>
      <c r="BM72" s="131" t="str">
        <f t="shared" ref="BM72:BM85" si="47">IF(BG72=0,"",(((BJ72*0.001)+2.58*(SQRT(BJ72*0.001/BG72))))*1000)</f>
        <v/>
      </c>
      <c r="BN72" s="295">
        <f>SUM(BN60:BN71)</f>
        <v>0</v>
      </c>
      <c r="BO72" s="283">
        <f>SUM(BO60:BO71)</f>
        <v>0</v>
      </c>
      <c r="BP72" s="128" t="str">
        <f t="shared" si="30"/>
        <v>-</v>
      </c>
      <c r="BQ72" s="128" t="str">
        <f t="shared" si="31"/>
        <v>-</v>
      </c>
      <c r="BR72" s="368">
        <v>0</v>
      </c>
      <c r="BS72" s="368">
        <v>0</v>
      </c>
      <c r="BT72" s="131" t="str">
        <f t="shared" ref="BT72:BT85" si="48">IF(BN72=0,"",(((BQ72*0.001)+2.58*(SQRT(BQ72*0.001/BN72))))*1000)</f>
        <v/>
      </c>
      <c r="BU72" s="295">
        <f>SUM(BU60:BU71)</f>
        <v>0</v>
      </c>
      <c r="BV72" s="283">
        <f>SUM(BV60:BV71)</f>
        <v>0</v>
      </c>
      <c r="BW72" s="128" t="str">
        <f t="shared" si="32"/>
        <v>-</v>
      </c>
      <c r="BX72" s="128" t="str">
        <f t="shared" si="33"/>
        <v>-</v>
      </c>
      <c r="BY72" s="368">
        <v>0</v>
      </c>
      <c r="BZ72" s="368">
        <v>0</v>
      </c>
      <c r="CA72" s="131" t="str">
        <f t="shared" ref="CA72:CA85" si="49">IF(BU72=0,"",(((BX72*0.001)+2.58*(SQRT(BX72*0.001/BU72))))*1000)</f>
        <v/>
      </c>
      <c r="CB72" s="366">
        <f>SUM(CB60:CB71)</f>
        <v>0</v>
      </c>
      <c r="CC72" s="367">
        <f>SUM(CC60:CC71)</f>
        <v>0</v>
      </c>
      <c r="CD72" s="128" t="str">
        <f t="shared" si="34"/>
        <v>-</v>
      </c>
      <c r="CE72" s="128" t="str">
        <f t="shared" si="35"/>
        <v>-</v>
      </c>
      <c r="CF72" s="368">
        <v>0</v>
      </c>
      <c r="CG72" s="368">
        <v>0</v>
      </c>
      <c r="CH72" s="131" t="str">
        <f t="shared" ref="CH72:CH85" si="50">IF(CB72=0,"",(((CE72*0.001)+2.58*(SQRT(CE72*0.001/CB72))))*1000)</f>
        <v/>
      </c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</row>
    <row r="73" spans="1:120" ht="12.75" customHeight="1" thickTop="1" x14ac:dyDescent="0.2">
      <c r="A73" s="427">
        <v>2010</v>
      </c>
      <c r="B73" s="75" t="s">
        <v>21</v>
      </c>
      <c r="C73" s="264"/>
      <c r="D73" s="265"/>
      <c r="E73" s="77" t="str">
        <f t="shared" ref="E73:E85" si="51">IF(C73=0,"-",(C73/D73*1000))</f>
        <v>-</v>
      </c>
      <c r="F73" s="77" t="str">
        <f t="shared" ref="F73:F84" si="52">IF(ISERROR($C$86/$D$86*1000)=TRUE,"-",($C$86/$D$86*1000))</f>
        <v>-</v>
      </c>
      <c r="G73" s="368">
        <v>0</v>
      </c>
      <c r="H73" s="368">
        <v>0</v>
      </c>
      <c r="I73" s="132" t="str">
        <f t="shared" si="39"/>
        <v/>
      </c>
      <c r="J73" s="287"/>
      <c r="K73" s="265"/>
      <c r="L73" s="77" t="str">
        <f t="shared" ref="L73:L86" si="53">IF(J73=0,"-",(J73/K73*1000))</f>
        <v>-</v>
      </c>
      <c r="M73" s="77" t="str">
        <f t="shared" ref="M73:M85" si="54">IF(ISERROR($J$86/$K$86*1000)=TRUE,"-",($J$86/$K$86*1000))</f>
        <v>-</v>
      </c>
      <c r="N73" s="368">
        <v>0</v>
      </c>
      <c r="O73" s="368">
        <v>0</v>
      </c>
      <c r="P73" s="133" t="str">
        <f t="shared" si="40"/>
        <v/>
      </c>
      <c r="Q73" s="287"/>
      <c r="R73" s="265"/>
      <c r="S73" s="77" t="str">
        <f t="shared" ref="S73:S86" si="55">IF(Q73=0,"-",(Q73/R73*1000))</f>
        <v>-</v>
      </c>
      <c r="T73" s="77" t="str">
        <f t="shared" ref="T73:T85" si="56">IF(ISERROR($Q$86/$R$86*1000)=TRUE,"-",($Q$86/$R$86*1000))</f>
        <v>-</v>
      </c>
      <c r="U73" s="368">
        <v>0</v>
      </c>
      <c r="V73" s="368">
        <v>0</v>
      </c>
      <c r="W73" s="133" t="str">
        <f t="shared" si="41"/>
        <v/>
      </c>
      <c r="X73" s="287"/>
      <c r="Y73" s="265"/>
      <c r="Z73" s="77" t="str">
        <f t="shared" ref="Z73:Z84" si="57">IF(X73=0,"-",(X73/Y73*1000))</f>
        <v>-</v>
      </c>
      <c r="AA73" s="77" t="str">
        <f t="shared" ref="AA73:AA85" si="58">IF(ISERROR($X$86/$Y$86*1000)=TRUE,"-",($X$86/$Y$86*1000))</f>
        <v>-</v>
      </c>
      <c r="AB73" s="368">
        <v>0</v>
      </c>
      <c r="AC73" s="368">
        <v>0</v>
      </c>
      <c r="AD73" s="133" t="str">
        <f t="shared" si="42"/>
        <v/>
      </c>
      <c r="AE73" s="287"/>
      <c r="AF73" s="265"/>
      <c r="AG73" s="77" t="str">
        <f t="shared" ref="AG73:AG86" si="59">IF(AE73=0,"-",(AE73/AF73*1000))</f>
        <v>-</v>
      </c>
      <c r="AH73" s="77" t="str">
        <f t="shared" ref="AH73:AH85" si="60">IF(ISERROR($AE$86/$AF$86*1000)=TRUE,"-",($AE$86/$AF$86*1000))</f>
        <v>-</v>
      </c>
      <c r="AI73" s="368">
        <v>0</v>
      </c>
      <c r="AJ73" s="368">
        <v>0</v>
      </c>
      <c r="AK73" s="133" t="str">
        <f t="shared" si="43"/>
        <v/>
      </c>
      <c r="AL73" s="287"/>
      <c r="AM73" s="265"/>
      <c r="AN73" s="77" t="str">
        <f t="shared" ref="AN73:AN86" si="61">IF(AL73=0,"-",(AL73/AM73*1000))</f>
        <v>-</v>
      </c>
      <c r="AO73" s="77" t="str">
        <f t="shared" ref="AO73:AO85" si="62">IF(ISERROR($AL$86/$AM$86*1000)=TRUE,"-",($AL$86/$AM$86*1000))</f>
        <v>-</v>
      </c>
      <c r="AP73" s="368">
        <v>0</v>
      </c>
      <c r="AQ73" s="368">
        <v>0</v>
      </c>
      <c r="AR73" s="133" t="str">
        <f t="shared" si="44"/>
        <v/>
      </c>
      <c r="AS73" s="291"/>
      <c r="AT73" s="273"/>
      <c r="AU73" s="77" t="str">
        <f t="shared" ref="AU73:AU86" si="63">IF(AS73=0,"-",(AS73/AT73*1000))</f>
        <v>-</v>
      </c>
      <c r="AV73" s="77" t="str">
        <f t="shared" ref="AV73:AV85" si="64">IF(ISERROR($AS$86/$AT$86*1000)=TRUE,"-",($AS$86/$AT$86*1000))</f>
        <v>-</v>
      </c>
      <c r="AW73" s="368">
        <v>0</v>
      </c>
      <c r="AX73" s="368">
        <v>0</v>
      </c>
      <c r="AY73" s="133" t="str">
        <f t="shared" si="45"/>
        <v/>
      </c>
      <c r="AZ73" s="291"/>
      <c r="BA73" s="273"/>
      <c r="BB73" s="77" t="str">
        <f t="shared" ref="BB73:BB86" si="65">IF(AZ73=0,"-",(AZ73/BA73*1000))</f>
        <v>-</v>
      </c>
      <c r="BC73" s="77" t="str">
        <f t="shared" ref="BC73:BC85" si="66">IF(ISERROR($AZ$86/$BA$86*1000)=TRUE,"-",($AZ$86/$BA$86*1000))</f>
        <v>-</v>
      </c>
      <c r="BD73" s="368">
        <v>0</v>
      </c>
      <c r="BE73" s="368">
        <v>0</v>
      </c>
      <c r="BF73" s="133" t="str">
        <f t="shared" si="46"/>
        <v/>
      </c>
      <c r="BG73" s="287"/>
      <c r="BH73" s="265"/>
      <c r="BI73" s="77" t="str">
        <f t="shared" ref="BI73:BI86" si="67">IF(BG73=0,"-",(BG73/BH73*1000))</f>
        <v>-</v>
      </c>
      <c r="BJ73" s="77" t="str">
        <f t="shared" ref="BJ73:BJ85" si="68">IF(ISERROR($BG$86/$BH$86*1000)=TRUE,"-",($BG$86/$BH$86*1000))</f>
        <v>-</v>
      </c>
      <c r="BK73" s="368">
        <v>0</v>
      </c>
      <c r="BL73" s="368">
        <v>0</v>
      </c>
      <c r="BM73" s="133" t="str">
        <f t="shared" si="47"/>
        <v/>
      </c>
      <c r="BN73" s="287"/>
      <c r="BO73" s="265"/>
      <c r="BP73" s="77" t="str">
        <f t="shared" ref="BP73:BP86" si="69">IF(BN73=0,"-",(BN73/BO73*1000))</f>
        <v>-</v>
      </c>
      <c r="BQ73" s="77" t="str">
        <f t="shared" ref="BQ73:BQ85" si="70">IF(ISERROR($BN$86/$BO$86*1000)=TRUE,"-",($BN$86/$BO$86*1000))</f>
        <v>-</v>
      </c>
      <c r="BR73" s="368">
        <v>0</v>
      </c>
      <c r="BS73" s="368">
        <v>0</v>
      </c>
      <c r="BT73" s="133" t="str">
        <f t="shared" si="48"/>
        <v/>
      </c>
      <c r="BU73" s="287"/>
      <c r="BV73" s="265"/>
      <c r="BW73" s="77" t="str">
        <f t="shared" ref="BW73:BW86" si="71">IF(BU73=0,"-",(BU73/BV73*1000))</f>
        <v>-</v>
      </c>
      <c r="BX73" s="77" t="str">
        <f t="shared" ref="BX73:BX85" si="72">IF(ISERROR($BU$86/$BV$86*1000)=TRUE,"-",($BU$86/$BV$86*1000))</f>
        <v>-</v>
      </c>
      <c r="BY73" s="368">
        <v>0</v>
      </c>
      <c r="BZ73" s="368">
        <v>0</v>
      </c>
      <c r="CA73" s="133" t="str">
        <f t="shared" si="49"/>
        <v/>
      </c>
      <c r="CB73" s="291"/>
      <c r="CC73" s="273"/>
      <c r="CD73" s="77" t="str">
        <f t="shared" ref="CD73:CD86" si="73">IF(CB73=0,"-",(CB73/CC73*1000))</f>
        <v>-</v>
      </c>
      <c r="CE73" s="77" t="str">
        <f t="shared" ref="CE73:CE85" si="74">IF(ISERROR($CB$86/$CC$86*1000)=TRUE,"-",($CB$86/$CC$86*1000))</f>
        <v>-</v>
      </c>
      <c r="CF73" s="368">
        <v>0</v>
      </c>
      <c r="CG73" s="368">
        <v>0</v>
      </c>
      <c r="CH73" s="133" t="str">
        <f t="shared" si="50"/>
        <v/>
      </c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</row>
    <row r="74" spans="1:120" x14ac:dyDescent="0.2">
      <c r="A74" s="428"/>
      <c r="B74" s="56" t="s">
        <v>22</v>
      </c>
      <c r="C74" s="266"/>
      <c r="D74" s="267"/>
      <c r="E74" s="7" t="str">
        <f t="shared" si="51"/>
        <v>-</v>
      </c>
      <c r="F74" s="7" t="str">
        <f t="shared" si="52"/>
        <v>-</v>
      </c>
      <c r="G74" s="368">
        <v>0</v>
      </c>
      <c r="H74" s="368">
        <v>0</v>
      </c>
      <c r="I74" s="9" t="str">
        <f t="shared" si="39"/>
        <v/>
      </c>
      <c r="J74" s="288"/>
      <c r="K74" s="267"/>
      <c r="L74" s="7" t="str">
        <f t="shared" si="53"/>
        <v>-</v>
      </c>
      <c r="M74" s="7" t="str">
        <f t="shared" si="54"/>
        <v>-</v>
      </c>
      <c r="N74" s="368">
        <v>0</v>
      </c>
      <c r="O74" s="368">
        <v>0</v>
      </c>
      <c r="P74" s="10" t="str">
        <f t="shared" si="40"/>
        <v/>
      </c>
      <c r="Q74" s="288"/>
      <c r="R74" s="267"/>
      <c r="S74" s="7" t="str">
        <f t="shared" si="55"/>
        <v>-</v>
      </c>
      <c r="T74" s="7" t="str">
        <f t="shared" si="56"/>
        <v>-</v>
      </c>
      <c r="U74" s="368">
        <v>0</v>
      </c>
      <c r="V74" s="368">
        <v>0</v>
      </c>
      <c r="W74" s="10" t="str">
        <f t="shared" si="41"/>
        <v/>
      </c>
      <c r="X74" s="288"/>
      <c r="Y74" s="267"/>
      <c r="Z74" s="7" t="str">
        <f t="shared" si="57"/>
        <v>-</v>
      </c>
      <c r="AA74" s="7" t="str">
        <f t="shared" si="58"/>
        <v>-</v>
      </c>
      <c r="AB74" s="368">
        <v>0</v>
      </c>
      <c r="AC74" s="368">
        <v>0</v>
      </c>
      <c r="AD74" s="10" t="str">
        <f t="shared" si="42"/>
        <v/>
      </c>
      <c r="AE74" s="288"/>
      <c r="AF74" s="267"/>
      <c r="AG74" s="7" t="str">
        <f t="shared" si="59"/>
        <v>-</v>
      </c>
      <c r="AH74" s="7" t="str">
        <f t="shared" si="60"/>
        <v>-</v>
      </c>
      <c r="AI74" s="368">
        <v>0</v>
      </c>
      <c r="AJ74" s="368">
        <v>0</v>
      </c>
      <c r="AK74" s="10" t="str">
        <f t="shared" si="43"/>
        <v/>
      </c>
      <c r="AL74" s="288"/>
      <c r="AM74" s="267"/>
      <c r="AN74" s="7" t="str">
        <f t="shared" si="61"/>
        <v>-</v>
      </c>
      <c r="AO74" s="7" t="str">
        <f t="shared" si="62"/>
        <v>-</v>
      </c>
      <c r="AP74" s="368">
        <v>0</v>
      </c>
      <c r="AQ74" s="368">
        <v>0</v>
      </c>
      <c r="AR74" s="10" t="str">
        <f t="shared" si="44"/>
        <v/>
      </c>
      <c r="AS74" s="288"/>
      <c r="AT74" s="267"/>
      <c r="AU74" s="7" t="str">
        <f t="shared" si="63"/>
        <v>-</v>
      </c>
      <c r="AV74" s="7" t="str">
        <f t="shared" si="64"/>
        <v>-</v>
      </c>
      <c r="AW74" s="368">
        <v>0</v>
      </c>
      <c r="AX74" s="368">
        <v>0</v>
      </c>
      <c r="AY74" s="10" t="str">
        <f t="shared" si="45"/>
        <v/>
      </c>
      <c r="AZ74" s="288"/>
      <c r="BA74" s="267"/>
      <c r="BB74" s="7" t="str">
        <f t="shared" si="65"/>
        <v>-</v>
      </c>
      <c r="BC74" s="7" t="str">
        <f t="shared" si="66"/>
        <v>-</v>
      </c>
      <c r="BD74" s="368">
        <v>0</v>
      </c>
      <c r="BE74" s="368">
        <v>0</v>
      </c>
      <c r="BF74" s="10" t="str">
        <f t="shared" si="46"/>
        <v/>
      </c>
      <c r="BG74" s="288"/>
      <c r="BH74" s="267"/>
      <c r="BI74" s="7" t="str">
        <f t="shared" si="67"/>
        <v>-</v>
      </c>
      <c r="BJ74" s="7" t="str">
        <f t="shared" si="68"/>
        <v>-</v>
      </c>
      <c r="BK74" s="368">
        <v>0</v>
      </c>
      <c r="BL74" s="368">
        <v>0</v>
      </c>
      <c r="BM74" s="10" t="str">
        <f t="shared" si="47"/>
        <v/>
      </c>
      <c r="BN74" s="288"/>
      <c r="BO74" s="267"/>
      <c r="BP74" s="7" t="str">
        <f t="shared" si="69"/>
        <v>-</v>
      </c>
      <c r="BQ74" s="7" t="str">
        <f t="shared" si="70"/>
        <v>-</v>
      </c>
      <c r="BR74" s="368">
        <v>0</v>
      </c>
      <c r="BS74" s="368">
        <v>0</v>
      </c>
      <c r="BT74" s="10" t="str">
        <f t="shared" si="48"/>
        <v/>
      </c>
      <c r="BU74" s="288"/>
      <c r="BV74" s="267"/>
      <c r="BW74" s="7" t="str">
        <f t="shared" si="71"/>
        <v>-</v>
      </c>
      <c r="BX74" s="7" t="str">
        <f t="shared" si="72"/>
        <v>-</v>
      </c>
      <c r="BY74" s="368">
        <v>0</v>
      </c>
      <c r="BZ74" s="368">
        <v>0</v>
      </c>
      <c r="CA74" s="10" t="str">
        <f t="shared" si="49"/>
        <v/>
      </c>
      <c r="CB74" s="288"/>
      <c r="CC74" s="267"/>
      <c r="CD74" s="7" t="str">
        <f t="shared" si="73"/>
        <v>-</v>
      </c>
      <c r="CE74" s="7" t="str">
        <f t="shared" si="74"/>
        <v>-</v>
      </c>
      <c r="CF74" s="368">
        <v>0</v>
      </c>
      <c r="CG74" s="368">
        <v>0</v>
      </c>
      <c r="CH74" s="10" t="str">
        <f t="shared" si="50"/>
        <v/>
      </c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</row>
    <row r="75" spans="1:120" x14ac:dyDescent="0.2">
      <c r="A75" s="428"/>
      <c r="B75" s="56" t="s">
        <v>23</v>
      </c>
      <c r="C75" s="266"/>
      <c r="D75" s="267"/>
      <c r="E75" s="7" t="str">
        <f t="shared" si="51"/>
        <v>-</v>
      </c>
      <c r="F75" s="7" t="str">
        <f t="shared" si="52"/>
        <v>-</v>
      </c>
      <c r="G75" s="368">
        <v>0</v>
      </c>
      <c r="H75" s="368">
        <v>0</v>
      </c>
      <c r="I75" s="9" t="str">
        <f t="shared" si="39"/>
        <v/>
      </c>
      <c r="J75" s="288"/>
      <c r="K75" s="267"/>
      <c r="L75" s="7" t="str">
        <f t="shared" si="53"/>
        <v>-</v>
      </c>
      <c r="M75" s="7" t="str">
        <f t="shared" si="54"/>
        <v>-</v>
      </c>
      <c r="N75" s="368">
        <v>0</v>
      </c>
      <c r="O75" s="368">
        <v>0</v>
      </c>
      <c r="P75" s="10" t="str">
        <f t="shared" si="40"/>
        <v/>
      </c>
      <c r="Q75" s="288"/>
      <c r="R75" s="267"/>
      <c r="S75" s="7" t="str">
        <f t="shared" si="55"/>
        <v>-</v>
      </c>
      <c r="T75" s="7" t="str">
        <f t="shared" si="56"/>
        <v>-</v>
      </c>
      <c r="U75" s="368">
        <v>0</v>
      </c>
      <c r="V75" s="368">
        <v>0</v>
      </c>
      <c r="W75" s="10" t="str">
        <f t="shared" si="41"/>
        <v/>
      </c>
      <c r="X75" s="288"/>
      <c r="Y75" s="267"/>
      <c r="Z75" s="7" t="str">
        <f t="shared" si="57"/>
        <v>-</v>
      </c>
      <c r="AA75" s="7" t="str">
        <f t="shared" si="58"/>
        <v>-</v>
      </c>
      <c r="AB75" s="368">
        <v>0</v>
      </c>
      <c r="AC75" s="368">
        <v>0</v>
      </c>
      <c r="AD75" s="10" t="str">
        <f t="shared" si="42"/>
        <v/>
      </c>
      <c r="AE75" s="288"/>
      <c r="AF75" s="267"/>
      <c r="AG75" s="7" t="str">
        <f t="shared" si="59"/>
        <v>-</v>
      </c>
      <c r="AH75" s="7" t="str">
        <f t="shared" si="60"/>
        <v>-</v>
      </c>
      <c r="AI75" s="368">
        <v>0</v>
      </c>
      <c r="AJ75" s="368">
        <v>0</v>
      </c>
      <c r="AK75" s="10" t="str">
        <f t="shared" si="43"/>
        <v/>
      </c>
      <c r="AL75" s="288"/>
      <c r="AM75" s="267"/>
      <c r="AN75" s="7" t="str">
        <f t="shared" si="61"/>
        <v>-</v>
      </c>
      <c r="AO75" s="7" t="str">
        <f t="shared" si="62"/>
        <v>-</v>
      </c>
      <c r="AP75" s="368">
        <v>0</v>
      </c>
      <c r="AQ75" s="368">
        <v>0</v>
      </c>
      <c r="AR75" s="10" t="str">
        <f t="shared" si="44"/>
        <v/>
      </c>
      <c r="AS75" s="288"/>
      <c r="AT75" s="267"/>
      <c r="AU75" s="7" t="str">
        <f t="shared" si="63"/>
        <v>-</v>
      </c>
      <c r="AV75" s="7" t="str">
        <f t="shared" si="64"/>
        <v>-</v>
      </c>
      <c r="AW75" s="368">
        <v>0</v>
      </c>
      <c r="AX75" s="368">
        <v>0</v>
      </c>
      <c r="AY75" s="10" t="str">
        <f t="shared" si="45"/>
        <v/>
      </c>
      <c r="AZ75" s="288"/>
      <c r="BA75" s="267"/>
      <c r="BB75" s="7" t="str">
        <f t="shared" si="65"/>
        <v>-</v>
      </c>
      <c r="BC75" s="7" t="str">
        <f t="shared" si="66"/>
        <v>-</v>
      </c>
      <c r="BD75" s="368">
        <v>0</v>
      </c>
      <c r="BE75" s="368">
        <v>0</v>
      </c>
      <c r="BF75" s="10" t="str">
        <f t="shared" si="46"/>
        <v/>
      </c>
      <c r="BG75" s="288"/>
      <c r="BH75" s="267"/>
      <c r="BI75" s="7" t="str">
        <f t="shared" si="67"/>
        <v>-</v>
      </c>
      <c r="BJ75" s="7" t="str">
        <f t="shared" si="68"/>
        <v>-</v>
      </c>
      <c r="BK75" s="368">
        <v>0</v>
      </c>
      <c r="BL75" s="368">
        <v>0</v>
      </c>
      <c r="BM75" s="10" t="str">
        <f t="shared" si="47"/>
        <v/>
      </c>
      <c r="BN75" s="288"/>
      <c r="BO75" s="267"/>
      <c r="BP75" s="7" t="str">
        <f t="shared" si="69"/>
        <v>-</v>
      </c>
      <c r="BQ75" s="7" t="str">
        <f t="shared" si="70"/>
        <v>-</v>
      </c>
      <c r="BR75" s="368">
        <v>0</v>
      </c>
      <c r="BS75" s="368">
        <v>0</v>
      </c>
      <c r="BT75" s="10" t="str">
        <f t="shared" si="48"/>
        <v/>
      </c>
      <c r="BU75" s="288"/>
      <c r="BV75" s="267"/>
      <c r="BW75" s="7" t="str">
        <f t="shared" si="71"/>
        <v>-</v>
      </c>
      <c r="BX75" s="7" t="str">
        <f t="shared" si="72"/>
        <v>-</v>
      </c>
      <c r="BY75" s="368">
        <v>0</v>
      </c>
      <c r="BZ75" s="368">
        <v>0</v>
      </c>
      <c r="CA75" s="10" t="str">
        <f t="shared" si="49"/>
        <v/>
      </c>
      <c r="CB75" s="288"/>
      <c r="CC75" s="267"/>
      <c r="CD75" s="7" t="str">
        <f t="shared" si="73"/>
        <v>-</v>
      </c>
      <c r="CE75" s="7" t="str">
        <f t="shared" si="74"/>
        <v>-</v>
      </c>
      <c r="CF75" s="368">
        <v>0</v>
      </c>
      <c r="CG75" s="368">
        <v>0</v>
      </c>
      <c r="CH75" s="10" t="str">
        <f t="shared" si="50"/>
        <v/>
      </c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</row>
    <row r="76" spans="1:120" x14ac:dyDescent="0.2">
      <c r="A76" s="428"/>
      <c r="B76" s="56" t="s">
        <v>24</v>
      </c>
      <c r="C76" s="266"/>
      <c r="D76" s="267"/>
      <c r="E76" s="7" t="str">
        <f t="shared" si="51"/>
        <v>-</v>
      </c>
      <c r="F76" s="7" t="str">
        <f t="shared" si="52"/>
        <v>-</v>
      </c>
      <c r="G76" s="368">
        <v>0</v>
      </c>
      <c r="H76" s="368">
        <v>0</v>
      </c>
      <c r="I76" s="9" t="str">
        <f t="shared" si="39"/>
        <v/>
      </c>
      <c r="J76" s="288"/>
      <c r="K76" s="267"/>
      <c r="L76" s="7" t="str">
        <f t="shared" si="53"/>
        <v>-</v>
      </c>
      <c r="M76" s="7" t="str">
        <f t="shared" si="54"/>
        <v>-</v>
      </c>
      <c r="N76" s="368">
        <v>0</v>
      </c>
      <c r="O76" s="368">
        <v>0</v>
      </c>
      <c r="P76" s="10" t="str">
        <f t="shared" si="40"/>
        <v/>
      </c>
      <c r="Q76" s="288"/>
      <c r="R76" s="267"/>
      <c r="S76" s="7" t="str">
        <f t="shared" si="55"/>
        <v>-</v>
      </c>
      <c r="T76" s="7" t="str">
        <f t="shared" si="56"/>
        <v>-</v>
      </c>
      <c r="U76" s="368">
        <v>0</v>
      </c>
      <c r="V76" s="368">
        <v>0</v>
      </c>
      <c r="W76" s="10" t="str">
        <f t="shared" si="41"/>
        <v/>
      </c>
      <c r="X76" s="288"/>
      <c r="Y76" s="267"/>
      <c r="Z76" s="7" t="str">
        <f t="shared" si="57"/>
        <v>-</v>
      </c>
      <c r="AA76" s="7" t="str">
        <f t="shared" si="58"/>
        <v>-</v>
      </c>
      <c r="AB76" s="368">
        <v>0</v>
      </c>
      <c r="AC76" s="368">
        <v>0</v>
      </c>
      <c r="AD76" s="10" t="str">
        <f t="shared" si="42"/>
        <v/>
      </c>
      <c r="AE76" s="288"/>
      <c r="AF76" s="267"/>
      <c r="AG76" s="7" t="str">
        <f t="shared" si="59"/>
        <v>-</v>
      </c>
      <c r="AH76" s="7" t="str">
        <f t="shared" si="60"/>
        <v>-</v>
      </c>
      <c r="AI76" s="368">
        <v>0</v>
      </c>
      <c r="AJ76" s="368">
        <v>0</v>
      </c>
      <c r="AK76" s="10" t="str">
        <f t="shared" si="43"/>
        <v/>
      </c>
      <c r="AL76" s="288"/>
      <c r="AM76" s="267"/>
      <c r="AN76" s="7" t="str">
        <f t="shared" si="61"/>
        <v>-</v>
      </c>
      <c r="AO76" s="7" t="str">
        <f t="shared" si="62"/>
        <v>-</v>
      </c>
      <c r="AP76" s="368">
        <v>0</v>
      </c>
      <c r="AQ76" s="368">
        <v>0</v>
      </c>
      <c r="AR76" s="10" t="str">
        <f t="shared" si="44"/>
        <v/>
      </c>
      <c r="AS76" s="288"/>
      <c r="AT76" s="267"/>
      <c r="AU76" s="7" t="str">
        <f t="shared" si="63"/>
        <v>-</v>
      </c>
      <c r="AV76" s="7" t="str">
        <f t="shared" si="64"/>
        <v>-</v>
      </c>
      <c r="AW76" s="368">
        <v>0</v>
      </c>
      <c r="AX76" s="368">
        <v>0</v>
      </c>
      <c r="AY76" s="10" t="str">
        <f t="shared" si="45"/>
        <v/>
      </c>
      <c r="AZ76" s="288"/>
      <c r="BA76" s="267"/>
      <c r="BB76" s="7" t="str">
        <f t="shared" si="65"/>
        <v>-</v>
      </c>
      <c r="BC76" s="7" t="str">
        <f t="shared" si="66"/>
        <v>-</v>
      </c>
      <c r="BD76" s="368">
        <v>0</v>
      </c>
      <c r="BE76" s="368">
        <v>0</v>
      </c>
      <c r="BF76" s="10" t="str">
        <f t="shared" si="46"/>
        <v/>
      </c>
      <c r="BG76" s="288"/>
      <c r="BH76" s="267"/>
      <c r="BI76" s="7" t="str">
        <f t="shared" si="67"/>
        <v>-</v>
      </c>
      <c r="BJ76" s="7" t="str">
        <f t="shared" si="68"/>
        <v>-</v>
      </c>
      <c r="BK76" s="368">
        <v>0</v>
      </c>
      <c r="BL76" s="368">
        <v>0</v>
      </c>
      <c r="BM76" s="10" t="str">
        <f t="shared" si="47"/>
        <v/>
      </c>
      <c r="BN76" s="288"/>
      <c r="BO76" s="267"/>
      <c r="BP76" s="7" t="str">
        <f t="shared" si="69"/>
        <v>-</v>
      </c>
      <c r="BQ76" s="7" t="str">
        <f t="shared" si="70"/>
        <v>-</v>
      </c>
      <c r="BR76" s="368">
        <v>0</v>
      </c>
      <c r="BS76" s="368">
        <v>0</v>
      </c>
      <c r="BT76" s="10" t="str">
        <f t="shared" si="48"/>
        <v/>
      </c>
      <c r="BU76" s="288"/>
      <c r="BV76" s="267"/>
      <c r="BW76" s="7" t="str">
        <f t="shared" si="71"/>
        <v>-</v>
      </c>
      <c r="BX76" s="7" t="str">
        <f t="shared" si="72"/>
        <v>-</v>
      </c>
      <c r="BY76" s="368">
        <v>0</v>
      </c>
      <c r="BZ76" s="368">
        <v>0</v>
      </c>
      <c r="CA76" s="10" t="str">
        <f t="shared" si="49"/>
        <v/>
      </c>
      <c r="CB76" s="288"/>
      <c r="CC76" s="267"/>
      <c r="CD76" s="7" t="str">
        <f t="shared" si="73"/>
        <v>-</v>
      </c>
      <c r="CE76" s="7" t="str">
        <f t="shared" si="74"/>
        <v>-</v>
      </c>
      <c r="CF76" s="368">
        <v>0</v>
      </c>
      <c r="CG76" s="368">
        <v>0</v>
      </c>
      <c r="CH76" s="10" t="str">
        <f t="shared" si="50"/>
        <v/>
      </c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</row>
    <row r="77" spans="1:120" x14ac:dyDescent="0.2">
      <c r="A77" s="428"/>
      <c r="B77" s="56" t="s">
        <v>25</v>
      </c>
      <c r="C77" s="266"/>
      <c r="D77" s="267"/>
      <c r="E77" s="7" t="str">
        <f t="shared" si="51"/>
        <v>-</v>
      </c>
      <c r="F77" s="7" t="str">
        <f t="shared" si="52"/>
        <v>-</v>
      </c>
      <c r="G77" s="368">
        <v>0</v>
      </c>
      <c r="H77" s="368">
        <v>0</v>
      </c>
      <c r="I77" s="9" t="str">
        <f t="shared" si="39"/>
        <v/>
      </c>
      <c r="J77" s="288"/>
      <c r="K77" s="267"/>
      <c r="L77" s="7" t="str">
        <f t="shared" si="53"/>
        <v>-</v>
      </c>
      <c r="M77" s="7" t="str">
        <f t="shared" si="54"/>
        <v>-</v>
      </c>
      <c r="N77" s="368">
        <v>0</v>
      </c>
      <c r="O77" s="368">
        <v>0</v>
      </c>
      <c r="P77" s="10" t="str">
        <f t="shared" si="40"/>
        <v/>
      </c>
      <c r="Q77" s="288"/>
      <c r="R77" s="267"/>
      <c r="S77" s="7" t="str">
        <f t="shared" si="55"/>
        <v>-</v>
      </c>
      <c r="T77" s="7" t="str">
        <f t="shared" si="56"/>
        <v>-</v>
      </c>
      <c r="U77" s="368">
        <v>0</v>
      </c>
      <c r="V77" s="368">
        <v>0</v>
      </c>
      <c r="W77" s="10" t="str">
        <f t="shared" si="41"/>
        <v/>
      </c>
      <c r="X77" s="288"/>
      <c r="Y77" s="267"/>
      <c r="Z77" s="7" t="str">
        <f t="shared" si="57"/>
        <v>-</v>
      </c>
      <c r="AA77" s="7" t="str">
        <f t="shared" si="58"/>
        <v>-</v>
      </c>
      <c r="AB77" s="368">
        <v>0</v>
      </c>
      <c r="AC77" s="368">
        <v>0</v>
      </c>
      <c r="AD77" s="10" t="str">
        <f t="shared" si="42"/>
        <v/>
      </c>
      <c r="AE77" s="288"/>
      <c r="AF77" s="267"/>
      <c r="AG77" s="7" t="str">
        <f t="shared" si="59"/>
        <v>-</v>
      </c>
      <c r="AH77" s="7" t="str">
        <f t="shared" si="60"/>
        <v>-</v>
      </c>
      <c r="AI77" s="368">
        <v>0</v>
      </c>
      <c r="AJ77" s="368">
        <v>0</v>
      </c>
      <c r="AK77" s="10" t="str">
        <f t="shared" si="43"/>
        <v/>
      </c>
      <c r="AL77" s="288"/>
      <c r="AM77" s="267"/>
      <c r="AN77" s="7" t="str">
        <f t="shared" si="61"/>
        <v>-</v>
      </c>
      <c r="AO77" s="7" t="str">
        <f t="shared" si="62"/>
        <v>-</v>
      </c>
      <c r="AP77" s="368">
        <v>0</v>
      </c>
      <c r="AQ77" s="368">
        <v>0</v>
      </c>
      <c r="AR77" s="10" t="str">
        <f t="shared" si="44"/>
        <v/>
      </c>
      <c r="AS77" s="288"/>
      <c r="AT77" s="267"/>
      <c r="AU77" s="7" t="str">
        <f t="shared" si="63"/>
        <v>-</v>
      </c>
      <c r="AV77" s="7" t="str">
        <f t="shared" si="64"/>
        <v>-</v>
      </c>
      <c r="AW77" s="368">
        <v>0</v>
      </c>
      <c r="AX77" s="368">
        <v>0</v>
      </c>
      <c r="AY77" s="10" t="str">
        <f t="shared" si="45"/>
        <v/>
      </c>
      <c r="AZ77" s="288"/>
      <c r="BA77" s="267"/>
      <c r="BB77" s="7" t="str">
        <f t="shared" si="65"/>
        <v>-</v>
      </c>
      <c r="BC77" s="7" t="str">
        <f t="shared" si="66"/>
        <v>-</v>
      </c>
      <c r="BD77" s="368">
        <v>0</v>
      </c>
      <c r="BE77" s="368">
        <v>0</v>
      </c>
      <c r="BF77" s="10" t="str">
        <f t="shared" si="46"/>
        <v/>
      </c>
      <c r="BG77" s="288"/>
      <c r="BH77" s="267"/>
      <c r="BI77" s="7" t="str">
        <f t="shared" si="67"/>
        <v>-</v>
      </c>
      <c r="BJ77" s="7" t="str">
        <f t="shared" si="68"/>
        <v>-</v>
      </c>
      <c r="BK77" s="368">
        <v>0</v>
      </c>
      <c r="BL77" s="368">
        <v>0</v>
      </c>
      <c r="BM77" s="10" t="str">
        <f t="shared" si="47"/>
        <v/>
      </c>
      <c r="BN77" s="288"/>
      <c r="BO77" s="267"/>
      <c r="BP77" s="7" t="str">
        <f t="shared" si="69"/>
        <v>-</v>
      </c>
      <c r="BQ77" s="7" t="str">
        <f t="shared" si="70"/>
        <v>-</v>
      </c>
      <c r="BR77" s="368">
        <v>0</v>
      </c>
      <c r="BS77" s="368">
        <v>0</v>
      </c>
      <c r="BT77" s="10" t="str">
        <f t="shared" si="48"/>
        <v/>
      </c>
      <c r="BU77" s="288"/>
      <c r="BV77" s="267"/>
      <c r="BW77" s="7" t="str">
        <f t="shared" si="71"/>
        <v>-</v>
      </c>
      <c r="BX77" s="7" t="str">
        <f t="shared" si="72"/>
        <v>-</v>
      </c>
      <c r="BY77" s="368">
        <v>0</v>
      </c>
      <c r="BZ77" s="368">
        <v>0</v>
      </c>
      <c r="CA77" s="10" t="str">
        <f t="shared" si="49"/>
        <v/>
      </c>
      <c r="CB77" s="288"/>
      <c r="CC77" s="267"/>
      <c r="CD77" s="7" t="str">
        <f t="shared" si="73"/>
        <v>-</v>
      </c>
      <c r="CE77" s="7" t="str">
        <f t="shared" si="74"/>
        <v>-</v>
      </c>
      <c r="CF77" s="368">
        <v>0</v>
      </c>
      <c r="CG77" s="368">
        <v>0</v>
      </c>
      <c r="CH77" s="10" t="str">
        <f t="shared" si="50"/>
        <v/>
      </c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</row>
    <row r="78" spans="1:120" ht="15.75" customHeight="1" x14ac:dyDescent="0.2">
      <c r="A78" s="428"/>
      <c r="B78" s="56" t="s">
        <v>26</v>
      </c>
      <c r="C78" s="266"/>
      <c r="D78" s="267"/>
      <c r="E78" s="7" t="str">
        <f t="shared" si="51"/>
        <v>-</v>
      </c>
      <c r="F78" s="7" t="str">
        <f t="shared" si="52"/>
        <v>-</v>
      </c>
      <c r="G78" s="368">
        <v>0</v>
      </c>
      <c r="H78" s="368">
        <v>0</v>
      </c>
      <c r="I78" s="9" t="str">
        <f t="shared" si="39"/>
        <v/>
      </c>
      <c r="J78" s="288"/>
      <c r="K78" s="267"/>
      <c r="L78" s="7" t="str">
        <f t="shared" si="53"/>
        <v>-</v>
      </c>
      <c r="M78" s="7" t="str">
        <f t="shared" si="54"/>
        <v>-</v>
      </c>
      <c r="N78" s="368">
        <v>0</v>
      </c>
      <c r="O78" s="368">
        <v>0</v>
      </c>
      <c r="P78" s="10" t="str">
        <f t="shared" si="40"/>
        <v/>
      </c>
      <c r="Q78" s="288"/>
      <c r="R78" s="267"/>
      <c r="S78" s="7" t="str">
        <f t="shared" si="55"/>
        <v>-</v>
      </c>
      <c r="T78" s="7" t="str">
        <f t="shared" si="56"/>
        <v>-</v>
      </c>
      <c r="U78" s="368">
        <v>0</v>
      </c>
      <c r="V78" s="368">
        <v>0</v>
      </c>
      <c r="W78" s="10" t="str">
        <f t="shared" si="41"/>
        <v/>
      </c>
      <c r="X78" s="288"/>
      <c r="Y78" s="267"/>
      <c r="Z78" s="7" t="str">
        <f t="shared" si="57"/>
        <v>-</v>
      </c>
      <c r="AA78" s="7" t="str">
        <f t="shared" si="58"/>
        <v>-</v>
      </c>
      <c r="AB78" s="368">
        <v>0</v>
      </c>
      <c r="AC78" s="368">
        <v>0</v>
      </c>
      <c r="AD78" s="10" t="str">
        <f t="shared" si="42"/>
        <v/>
      </c>
      <c r="AE78" s="288"/>
      <c r="AF78" s="267"/>
      <c r="AG78" s="7" t="str">
        <f t="shared" si="59"/>
        <v>-</v>
      </c>
      <c r="AH78" s="7" t="str">
        <f t="shared" si="60"/>
        <v>-</v>
      </c>
      <c r="AI78" s="368">
        <v>0</v>
      </c>
      <c r="AJ78" s="368">
        <v>0</v>
      </c>
      <c r="AK78" s="10" t="str">
        <f t="shared" si="43"/>
        <v/>
      </c>
      <c r="AL78" s="288"/>
      <c r="AM78" s="267"/>
      <c r="AN78" s="7" t="str">
        <f t="shared" si="61"/>
        <v>-</v>
      </c>
      <c r="AO78" s="7" t="str">
        <f t="shared" si="62"/>
        <v>-</v>
      </c>
      <c r="AP78" s="368">
        <v>0</v>
      </c>
      <c r="AQ78" s="368">
        <v>0</v>
      </c>
      <c r="AR78" s="10" t="str">
        <f t="shared" si="44"/>
        <v/>
      </c>
      <c r="AS78" s="288"/>
      <c r="AT78" s="267"/>
      <c r="AU78" s="7" t="str">
        <f t="shared" si="63"/>
        <v>-</v>
      </c>
      <c r="AV78" s="7" t="str">
        <f t="shared" si="64"/>
        <v>-</v>
      </c>
      <c r="AW78" s="368">
        <v>0</v>
      </c>
      <c r="AX78" s="368">
        <v>0</v>
      </c>
      <c r="AY78" s="10" t="str">
        <f t="shared" si="45"/>
        <v/>
      </c>
      <c r="AZ78" s="288"/>
      <c r="BA78" s="267"/>
      <c r="BB78" s="7" t="str">
        <f t="shared" si="65"/>
        <v>-</v>
      </c>
      <c r="BC78" s="7" t="str">
        <f t="shared" si="66"/>
        <v>-</v>
      </c>
      <c r="BD78" s="368">
        <v>0</v>
      </c>
      <c r="BE78" s="368">
        <v>0</v>
      </c>
      <c r="BF78" s="10" t="str">
        <f t="shared" si="46"/>
        <v/>
      </c>
      <c r="BG78" s="288"/>
      <c r="BH78" s="267"/>
      <c r="BI78" s="7" t="str">
        <f t="shared" si="67"/>
        <v>-</v>
      </c>
      <c r="BJ78" s="7" t="str">
        <f t="shared" si="68"/>
        <v>-</v>
      </c>
      <c r="BK78" s="368">
        <v>0</v>
      </c>
      <c r="BL78" s="368">
        <v>0</v>
      </c>
      <c r="BM78" s="10" t="str">
        <f t="shared" si="47"/>
        <v/>
      </c>
      <c r="BN78" s="288"/>
      <c r="BO78" s="267"/>
      <c r="BP78" s="7" t="str">
        <f t="shared" si="69"/>
        <v>-</v>
      </c>
      <c r="BQ78" s="7" t="str">
        <f t="shared" si="70"/>
        <v>-</v>
      </c>
      <c r="BR78" s="368">
        <v>0</v>
      </c>
      <c r="BS78" s="368">
        <v>0</v>
      </c>
      <c r="BT78" s="10" t="str">
        <f t="shared" si="48"/>
        <v/>
      </c>
      <c r="BU78" s="288"/>
      <c r="BV78" s="267"/>
      <c r="BW78" s="7" t="str">
        <f t="shared" si="71"/>
        <v>-</v>
      </c>
      <c r="BX78" s="7" t="str">
        <f t="shared" si="72"/>
        <v>-</v>
      </c>
      <c r="BY78" s="368">
        <v>0</v>
      </c>
      <c r="BZ78" s="368">
        <v>0</v>
      </c>
      <c r="CA78" s="10" t="str">
        <f t="shared" si="49"/>
        <v/>
      </c>
      <c r="CB78" s="288"/>
      <c r="CC78" s="267"/>
      <c r="CD78" s="7" t="str">
        <f t="shared" si="73"/>
        <v>-</v>
      </c>
      <c r="CE78" s="7" t="str">
        <f t="shared" si="74"/>
        <v>-</v>
      </c>
      <c r="CF78" s="368">
        <v>0</v>
      </c>
      <c r="CG78" s="368">
        <v>0</v>
      </c>
      <c r="CH78" s="10" t="str">
        <f t="shared" si="50"/>
        <v/>
      </c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</row>
    <row r="79" spans="1:120" x14ac:dyDescent="0.2">
      <c r="A79" s="428"/>
      <c r="B79" s="56" t="s">
        <v>27</v>
      </c>
      <c r="C79" s="266"/>
      <c r="D79" s="267"/>
      <c r="E79" s="7" t="str">
        <f t="shared" si="51"/>
        <v>-</v>
      </c>
      <c r="F79" s="7" t="str">
        <f t="shared" si="52"/>
        <v>-</v>
      </c>
      <c r="G79" s="368">
        <v>0</v>
      </c>
      <c r="H79" s="368">
        <v>0</v>
      </c>
      <c r="I79" s="9" t="str">
        <f t="shared" si="39"/>
        <v/>
      </c>
      <c r="J79" s="288"/>
      <c r="K79" s="267"/>
      <c r="L79" s="7" t="str">
        <f t="shared" si="53"/>
        <v>-</v>
      </c>
      <c r="M79" s="7" t="str">
        <f t="shared" si="54"/>
        <v>-</v>
      </c>
      <c r="N79" s="368">
        <v>0</v>
      </c>
      <c r="O79" s="368">
        <v>0</v>
      </c>
      <c r="P79" s="10" t="str">
        <f t="shared" si="40"/>
        <v/>
      </c>
      <c r="Q79" s="288"/>
      <c r="R79" s="267"/>
      <c r="S79" s="7" t="str">
        <f t="shared" si="55"/>
        <v>-</v>
      </c>
      <c r="T79" s="7" t="str">
        <f t="shared" si="56"/>
        <v>-</v>
      </c>
      <c r="U79" s="368">
        <v>0</v>
      </c>
      <c r="V79" s="368">
        <v>0</v>
      </c>
      <c r="W79" s="10" t="str">
        <f t="shared" si="41"/>
        <v/>
      </c>
      <c r="X79" s="288"/>
      <c r="Y79" s="267"/>
      <c r="Z79" s="7" t="str">
        <f t="shared" si="57"/>
        <v>-</v>
      </c>
      <c r="AA79" s="7" t="str">
        <f t="shared" si="58"/>
        <v>-</v>
      </c>
      <c r="AB79" s="368">
        <v>0</v>
      </c>
      <c r="AC79" s="368">
        <v>0</v>
      </c>
      <c r="AD79" s="10" t="str">
        <f t="shared" si="42"/>
        <v/>
      </c>
      <c r="AE79" s="288"/>
      <c r="AF79" s="267"/>
      <c r="AG79" s="7" t="str">
        <f t="shared" si="59"/>
        <v>-</v>
      </c>
      <c r="AH79" s="7" t="str">
        <f t="shared" si="60"/>
        <v>-</v>
      </c>
      <c r="AI79" s="368">
        <v>0</v>
      </c>
      <c r="AJ79" s="368">
        <v>0</v>
      </c>
      <c r="AK79" s="10" t="str">
        <f t="shared" si="43"/>
        <v/>
      </c>
      <c r="AL79" s="288"/>
      <c r="AM79" s="267"/>
      <c r="AN79" s="7" t="str">
        <f t="shared" si="61"/>
        <v>-</v>
      </c>
      <c r="AO79" s="7" t="str">
        <f t="shared" si="62"/>
        <v>-</v>
      </c>
      <c r="AP79" s="368">
        <v>0</v>
      </c>
      <c r="AQ79" s="368">
        <v>0</v>
      </c>
      <c r="AR79" s="10" t="str">
        <f t="shared" si="44"/>
        <v/>
      </c>
      <c r="AS79" s="288"/>
      <c r="AT79" s="267"/>
      <c r="AU79" s="7" t="str">
        <f t="shared" si="63"/>
        <v>-</v>
      </c>
      <c r="AV79" s="7" t="str">
        <f t="shared" si="64"/>
        <v>-</v>
      </c>
      <c r="AW79" s="368">
        <v>0</v>
      </c>
      <c r="AX79" s="368">
        <v>0</v>
      </c>
      <c r="AY79" s="10" t="str">
        <f t="shared" si="45"/>
        <v/>
      </c>
      <c r="AZ79" s="288"/>
      <c r="BA79" s="267"/>
      <c r="BB79" s="7" t="str">
        <f t="shared" si="65"/>
        <v>-</v>
      </c>
      <c r="BC79" s="7" t="str">
        <f t="shared" si="66"/>
        <v>-</v>
      </c>
      <c r="BD79" s="368">
        <v>0</v>
      </c>
      <c r="BE79" s="368">
        <v>0</v>
      </c>
      <c r="BF79" s="10" t="str">
        <f t="shared" si="46"/>
        <v/>
      </c>
      <c r="BG79" s="288"/>
      <c r="BH79" s="267"/>
      <c r="BI79" s="7" t="str">
        <f t="shared" si="67"/>
        <v>-</v>
      </c>
      <c r="BJ79" s="7" t="str">
        <f t="shared" si="68"/>
        <v>-</v>
      </c>
      <c r="BK79" s="368">
        <v>0</v>
      </c>
      <c r="BL79" s="368">
        <v>0</v>
      </c>
      <c r="BM79" s="10" t="str">
        <f t="shared" si="47"/>
        <v/>
      </c>
      <c r="BN79" s="288"/>
      <c r="BO79" s="267"/>
      <c r="BP79" s="7" t="str">
        <f t="shared" si="69"/>
        <v>-</v>
      </c>
      <c r="BQ79" s="7" t="str">
        <f t="shared" si="70"/>
        <v>-</v>
      </c>
      <c r="BR79" s="368">
        <v>0</v>
      </c>
      <c r="BS79" s="368">
        <v>0</v>
      </c>
      <c r="BT79" s="10" t="str">
        <f t="shared" si="48"/>
        <v/>
      </c>
      <c r="BU79" s="288"/>
      <c r="BV79" s="267"/>
      <c r="BW79" s="7" t="str">
        <f t="shared" si="71"/>
        <v>-</v>
      </c>
      <c r="BX79" s="7" t="str">
        <f t="shared" si="72"/>
        <v>-</v>
      </c>
      <c r="BY79" s="368">
        <v>0</v>
      </c>
      <c r="BZ79" s="368">
        <v>0</v>
      </c>
      <c r="CA79" s="10" t="str">
        <f t="shared" si="49"/>
        <v/>
      </c>
      <c r="CB79" s="288"/>
      <c r="CC79" s="267"/>
      <c r="CD79" s="7" t="str">
        <f t="shared" si="73"/>
        <v>-</v>
      </c>
      <c r="CE79" s="7" t="str">
        <f t="shared" si="74"/>
        <v>-</v>
      </c>
      <c r="CF79" s="368">
        <v>0</v>
      </c>
      <c r="CG79" s="368">
        <v>0</v>
      </c>
      <c r="CH79" s="10" t="str">
        <f t="shared" si="50"/>
        <v/>
      </c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</row>
    <row r="80" spans="1:120" x14ac:dyDescent="0.2">
      <c r="A80" s="428"/>
      <c r="B80" s="56" t="s">
        <v>28</v>
      </c>
      <c r="C80" s="266"/>
      <c r="D80" s="267"/>
      <c r="E80" s="7" t="str">
        <f t="shared" si="51"/>
        <v>-</v>
      </c>
      <c r="F80" s="7" t="str">
        <f t="shared" si="52"/>
        <v>-</v>
      </c>
      <c r="G80" s="368">
        <v>0</v>
      </c>
      <c r="H80" s="368">
        <v>0</v>
      </c>
      <c r="I80" s="9" t="str">
        <f t="shared" si="39"/>
        <v/>
      </c>
      <c r="J80" s="288"/>
      <c r="K80" s="267"/>
      <c r="L80" s="7" t="str">
        <f t="shared" si="53"/>
        <v>-</v>
      </c>
      <c r="M80" s="7" t="str">
        <f t="shared" si="54"/>
        <v>-</v>
      </c>
      <c r="N80" s="368">
        <v>0</v>
      </c>
      <c r="O80" s="368">
        <v>0</v>
      </c>
      <c r="P80" s="10" t="str">
        <f t="shared" si="40"/>
        <v/>
      </c>
      <c r="Q80" s="288"/>
      <c r="R80" s="267"/>
      <c r="S80" s="7" t="str">
        <f t="shared" si="55"/>
        <v>-</v>
      </c>
      <c r="T80" s="7" t="str">
        <f t="shared" si="56"/>
        <v>-</v>
      </c>
      <c r="U80" s="368">
        <v>0</v>
      </c>
      <c r="V80" s="368">
        <v>0</v>
      </c>
      <c r="W80" s="10" t="str">
        <f t="shared" si="41"/>
        <v/>
      </c>
      <c r="X80" s="288"/>
      <c r="Y80" s="267"/>
      <c r="Z80" s="7" t="str">
        <f t="shared" si="57"/>
        <v>-</v>
      </c>
      <c r="AA80" s="7" t="str">
        <f t="shared" si="58"/>
        <v>-</v>
      </c>
      <c r="AB80" s="368">
        <v>0</v>
      </c>
      <c r="AC80" s="368">
        <v>0</v>
      </c>
      <c r="AD80" s="10" t="str">
        <f t="shared" si="42"/>
        <v/>
      </c>
      <c r="AE80" s="288"/>
      <c r="AF80" s="267"/>
      <c r="AG80" s="7" t="str">
        <f t="shared" si="59"/>
        <v>-</v>
      </c>
      <c r="AH80" s="7" t="str">
        <f t="shared" si="60"/>
        <v>-</v>
      </c>
      <c r="AI80" s="368">
        <v>0</v>
      </c>
      <c r="AJ80" s="368">
        <v>0</v>
      </c>
      <c r="AK80" s="10" t="str">
        <f t="shared" si="43"/>
        <v/>
      </c>
      <c r="AL80" s="288"/>
      <c r="AM80" s="267"/>
      <c r="AN80" s="7" t="str">
        <f t="shared" si="61"/>
        <v>-</v>
      </c>
      <c r="AO80" s="7" t="str">
        <f t="shared" si="62"/>
        <v>-</v>
      </c>
      <c r="AP80" s="368">
        <v>0</v>
      </c>
      <c r="AQ80" s="368">
        <v>0</v>
      </c>
      <c r="AR80" s="10" t="str">
        <f t="shared" si="44"/>
        <v/>
      </c>
      <c r="AS80" s="288"/>
      <c r="AT80" s="267"/>
      <c r="AU80" s="7" t="str">
        <f t="shared" si="63"/>
        <v>-</v>
      </c>
      <c r="AV80" s="7" t="str">
        <f t="shared" si="64"/>
        <v>-</v>
      </c>
      <c r="AW80" s="368">
        <v>0</v>
      </c>
      <c r="AX80" s="368">
        <v>0</v>
      </c>
      <c r="AY80" s="10" t="str">
        <f t="shared" si="45"/>
        <v/>
      </c>
      <c r="AZ80" s="288"/>
      <c r="BA80" s="267"/>
      <c r="BB80" s="7" t="str">
        <f t="shared" si="65"/>
        <v>-</v>
      </c>
      <c r="BC80" s="7" t="str">
        <f t="shared" si="66"/>
        <v>-</v>
      </c>
      <c r="BD80" s="368">
        <v>0</v>
      </c>
      <c r="BE80" s="368">
        <v>0</v>
      </c>
      <c r="BF80" s="10" t="str">
        <f t="shared" si="46"/>
        <v/>
      </c>
      <c r="BG80" s="288"/>
      <c r="BH80" s="267"/>
      <c r="BI80" s="7" t="str">
        <f t="shared" si="67"/>
        <v>-</v>
      </c>
      <c r="BJ80" s="7" t="str">
        <f t="shared" si="68"/>
        <v>-</v>
      </c>
      <c r="BK80" s="368">
        <v>0</v>
      </c>
      <c r="BL80" s="368">
        <v>0</v>
      </c>
      <c r="BM80" s="10" t="str">
        <f t="shared" si="47"/>
        <v/>
      </c>
      <c r="BN80" s="288"/>
      <c r="BO80" s="267"/>
      <c r="BP80" s="7" t="str">
        <f t="shared" si="69"/>
        <v>-</v>
      </c>
      <c r="BQ80" s="7" t="str">
        <f t="shared" si="70"/>
        <v>-</v>
      </c>
      <c r="BR80" s="368">
        <v>0</v>
      </c>
      <c r="BS80" s="368">
        <v>0</v>
      </c>
      <c r="BT80" s="10" t="str">
        <f t="shared" si="48"/>
        <v/>
      </c>
      <c r="BU80" s="288"/>
      <c r="BV80" s="267"/>
      <c r="BW80" s="7" t="str">
        <f t="shared" si="71"/>
        <v>-</v>
      </c>
      <c r="BX80" s="7" t="str">
        <f t="shared" si="72"/>
        <v>-</v>
      </c>
      <c r="BY80" s="368">
        <v>0</v>
      </c>
      <c r="BZ80" s="368">
        <v>0</v>
      </c>
      <c r="CA80" s="10" t="str">
        <f t="shared" si="49"/>
        <v/>
      </c>
      <c r="CB80" s="288"/>
      <c r="CC80" s="267"/>
      <c r="CD80" s="7" t="str">
        <f t="shared" si="73"/>
        <v>-</v>
      </c>
      <c r="CE80" s="7" t="str">
        <f t="shared" si="74"/>
        <v>-</v>
      </c>
      <c r="CF80" s="368">
        <v>0</v>
      </c>
      <c r="CG80" s="368">
        <v>0</v>
      </c>
      <c r="CH80" s="10" t="str">
        <f t="shared" si="50"/>
        <v/>
      </c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</row>
    <row r="81" spans="1:120" x14ac:dyDescent="0.2">
      <c r="A81" s="428"/>
      <c r="B81" s="56" t="s">
        <v>29</v>
      </c>
      <c r="C81" s="266"/>
      <c r="D81" s="267"/>
      <c r="E81" s="7" t="str">
        <f t="shared" si="51"/>
        <v>-</v>
      </c>
      <c r="F81" s="7" t="str">
        <f t="shared" si="52"/>
        <v>-</v>
      </c>
      <c r="G81" s="368">
        <v>0</v>
      </c>
      <c r="H81" s="368">
        <v>0</v>
      </c>
      <c r="I81" s="9" t="str">
        <f t="shared" si="39"/>
        <v/>
      </c>
      <c r="J81" s="288"/>
      <c r="K81" s="267"/>
      <c r="L81" s="7" t="str">
        <f t="shared" si="53"/>
        <v>-</v>
      </c>
      <c r="M81" s="7" t="str">
        <f t="shared" si="54"/>
        <v>-</v>
      </c>
      <c r="N81" s="368">
        <v>0</v>
      </c>
      <c r="O81" s="368">
        <v>0</v>
      </c>
      <c r="P81" s="10" t="str">
        <f t="shared" si="40"/>
        <v/>
      </c>
      <c r="Q81" s="288"/>
      <c r="R81" s="267"/>
      <c r="S81" s="7" t="str">
        <f t="shared" si="55"/>
        <v>-</v>
      </c>
      <c r="T81" s="7" t="str">
        <f t="shared" si="56"/>
        <v>-</v>
      </c>
      <c r="U81" s="368">
        <v>0</v>
      </c>
      <c r="V81" s="368">
        <v>0</v>
      </c>
      <c r="W81" s="10" t="str">
        <f t="shared" si="41"/>
        <v/>
      </c>
      <c r="X81" s="288"/>
      <c r="Y81" s="267"/>
      <c r="Z81" s="7" t="str">
        <f t="shared" si="57"/>
        <v>-</v>
      </c>
      <c r="AA81" s="7" t="str">
        <f t="shared" si="58"/>
        <v>-</v>
      </c>
      <c r="AB81" s="368">
        <v>0</v>
      </c>
      <c r="AC81" s="368">
        <v>0</v>
      </c>
      <c r="AD81" s="10" t="str">
        <f t="shared" si="42"/>
        <v/>
      </c>
      <c r="AE81" s="288"/>
      <c r="AF81" s="267"/>
      <c r="AG81" s="7" t="str">
        <f t="shared" si="59"/>
        <v>-</v>
      </c>
      <c r="AH81" s="7" t="str">
        <f t="shared" si="60"/>
        <v>-</v>
      </c>
      <c r="AI81" s="368">
        <v>0</v>
      </c>
      <c r="AJ81" s="368">
        <v>0</v>
      </c>
      <c r="AK81" s="10" t="str">
        <f t="shared" si="43"/>
        <v/>
      </c>
      <c r="AL81" s="288"/>
      <c r="AM81" s="267"/>
      <c r="AN81" s="7" t="str">
        <f t="shared" si="61"/>
        <v>-</v>
      </c>
      <c r="AO81" s="7" t="str">
        <f t="shared" si="62"/>
        <v>-</v>
      </c>
      <c r="AP81" s="368">
        <v>0</v>
      </c>
      <c r="AQ81" s="368">
        <v>0</v>
      </c>
      <c r="AR81" s="10" t="str">
        <f t="shared" si="44"/>
        <v/>
      </c>
      <c r="AS81" s="288"/>
      <c r="AT81" s="267"/>
      <c r="AU81" s="7" t="str">
        <f t="shared" si="63"/>
        <v>-</v>
      </c>
      <c r="AV81" s="7" t="str">
        <f t="shared" si="64"/>
        <v>-</v>
      </c>
      <c r="AW81" s="368">
        <v>0</v>
      </c>
      <c r="AX81" s="368">
        <v>0</v>
      </c>
      <c r="AY81" s="10" t="str">
        <f t="shared" si="45"/>
        <v/>
      </c>
      <c r="AZ81" s="288"/>
      <c r="BA81" s="267"/>
      <c r="BB81" s="7" t="str">
        <f t="shared" si="65"/>
        <v>-</v>
      </c>
      <c r="BC81" s="7" t="str">
        <f t="shared" si="66"/>
        <v>-</v>
      </c>
      <c r="BD81" s="368">
        <v>0</v>
      </c>
      <c r="BE81" s="368">
        <v>0</v>
      </c>
      <c r="BF81" s="10" t="str">
        <f t="shared" si="46"/>
        <v/>
      </c>
      <c r="BG81" s="288"/>
      <c r="BH81" s="267"/>
      <c r="BI81" s="7" t="str">
        <f t="shared" si="67"/>
        <v>-</v>
      </c>
      <c r="BJ81" s="7" t="str">
        <f t="shared" si="68"/>
        <v>-</v>
      </c>
      <c r="BK81" s="368">
        <v>0</v>
      </c>
      <c r="BL81" s="368">
        <v>0</v>
      </c>
      <c r="BM81" s="10" t="str">
        <f t="shared" si="47"/>
        <v/>
      </c>
      <c r="BN81" s="288"/>
      <c r="BO81" s="267"/>
      <c r="BP81" s="7" t="str">
        <f t="shared" si="69"/>
        <v>-</v>
      </c>
      <c r="BQ81" s="7" t="str">
        <f t="shared" si="70"/>
        <v>-</v>
      </c>
      <c r="BR81" s="368">
        <v>0</v>
      </c>
      <c r="BS81" s="368">
        <v>0</v>
      </c>
      <c r="BT81" s="10" t="str">
        <f t="shared" si="48"/>
        <v/>
      </c>
      <c r="BU81" s="288"/>
      <c r="BV81" s="267"/>
      <c r="BW81" s="7" t="str">
        <f t="shared" si="71"/>
        <v>-</v>
      </c>
      <c r="BX81" s="7" t="str">
        <f t="shared" si="72"/>
        <v>-</v>
      </c>
      <c r="BY81" s="368">
        <v>0</v>
      </c>
      <c r="BZ81" s="368">
        <v>0</v>
      </c>
      <c r="CA81" s="10" t="str">
        <f t="shared" si="49"/>
        <v/>
      </c>
      <c r="CB81" s="288"/>
      <c r="CC81" s="267"/>
      <c r="CD81" s="7" t="str">
        <f t="shared" si="73"/>
        <v>-</v>
      </c>
      <c r="CE81" s="7" t="str">
        <f t="shared" si="74"/>
        <v>-</v>
      </c>
      <c r="CF81" s="368">
        <v>0</v>
      </c>
      <c r="CG81" s="368">
        <v>0</v>
      </c>
      <c r="CH81" s="10" t="str">
        <f t="shared" si="50"/>
        <v/>
      </c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</row>
    <row r="82" spans="1:120" x14ac:dyDescent="0.2">
      <c r="A82" s="428"/>
      <c r="B82" s="56" t="s">
        <v>30</v>
      </c>
      <c r="C82" s="266"/>
      <c r="D82" s="267"/>
      <c r="E82" s="7" t="str">
        <f t="shared" si="51"/>
        <v>-</v>
      </c>
      <c r="F82" s="7" t="str">
        <f t="shared" si="52"/>
        <v>-</v>
      </c>
      <c r="G82" s="368">
        <v>0</v>
      </c>
      <c r="H82" s="368">
        <v>0</v>
      </c>
      <c r="I82" s="9" t="str">
        <f t="shared" si="39"/>
        <v/>
      </c>
      <c r="J82" s="288"/>
      <c r="K82" s="267"/>
      <c r="L82" s="7" t="str">
        <f t="shared" si="53"/>
        <v>-</v>
      </c>
      <c r="M82" s="7" t="str">
        <f t="shared" si="54"/>
        <v>-</v>
      </c>
      <c r="N82" s="368">
        <v>0</v>
      </c>
      <c r="O82" s="368">
        <v>0</v>
      </c>
      <c r="P82" s="10" t="str">
        <f t="shared" si="40"/>
        <v/>
      </c>
      <c r="Q82" s="288"/>
      <c r="R82" s="267"/>
      <c r="S82" s="7" t="str">
        <f t="shared" si="55"/>
        <v>-</v>
      </c>
      <c r="T82" s="7" t="str">
        <f t="shared" si="56"/>
        <v>-</v>
      </c>
      <c r="U82" s="368">
        <v>0</v>
      </c>
      <c r="V82" s="368">
        <v>0</v>
      </c>
      <c r="W82" s="10" t="str">
        <f t="shared" si="41"/>
        <v/>
      </c>
      <c r="X82" s="288"/>
      <c r="Y82" s="267"/>
      <c r="Z82" s="7" t="str">
        <f t="shared" si="57"/>
        <v>-</v>
      </c>
      <c r="AA82" s="7" t="str">
        <f t="shared" si="58"/>
        <v>-</v>
      </c>
      <c r="AB82" s="368">
        <v>0</v>
      </c>
      <c r="AC82" s="368">
        <v>0</v>
      </c>
      <c r="AD82" s="10" t="str">
        <f t="shared" si="42"/>
        <v/>
      </c>
      <c r="AE82" s="288"/>
      <c r="AF82" s="267"/>
      <c r="AG82" s="7" t="str">
        <f t="shared" si="59"/>
        <v>-</v>
      </c>
      <c r="AH82" s="7" t="str">
        <f t="shared" si="60"/>
        <v>-</v>
      </c>
      <c r="AI82" s="368">
        <v>0</v>
      </c>
      <c r="AJ82" s="368">
        <v>0</v>
      </c>
      <c r="AK82" s="10" t="str">
        <f t="shared" si="43"/>
        <v/>
      </c>
      <c r="AL82" s="288"/>
      <c r="AM82" s="267"/>
      <c r="AN82" s="7" t="str">
        <f t="shared" si="61"/>
        <v>-</v>
      </c>
      <c r="AO82" s="7" t="str">
        <f t="shared" si="62"/>
        <v>-</v>
      </c>
      <c r="AP82" s="368">
        <v>0</v>
      </c>
      <c r="AQ82" s="368">
        <v>0</v>
      </c>
      <c r="AR82" s="10" t="str">
        <f t="shared" si="44"/>
        <v/>
      </c>
      <c r="AS82" s="288"/>
      <c r="AT82" s="267"/>
      <c r="AU82" s="7" t="str">
        <f t="shared" si="63"/>
        <v>-</v>
      </c>
      <c r="AV82" s="7" t="str">
        <f t="shared" si="64"/>
        <v>-</v>
      </c>
      <c r="AW82" s="368">
        <v>0</v>
      </c>
      <c r="AX82" s="368">
        <v>0</v>
      </c>
      <c r="AY82" s="10" t="str">
        <f t="shared" si="45"/>
        <v/>
      </c>
      <c r="AZ82" s="288"/>
      <c r="BA82" s="267"/>
      <c r="BB82" s="7" t="str">
        <f t="shared" si="65"/>
        <v>-</v>
      </c>
      <c r="BC82" s="7" t="str">
        <f t="shared" si="66"/>
        <v>-</v>
      </c>
      <c r="BD82" s="368">
        <v>0</v>
      </c>
      <c r="BE82" s="368">
        <v>0</v>
      </c>
      <c r="BF82" s="10" t="str">
        <f t="shared" si="46"/>
        <v/>
      </c>
      <c r="BG82" s="288"/>
      <c r="BH82" s="267"/>
      <c r="BI82" s="7" t="str">
        <f t="shared" si="67"/>
        <v>-</v>
      </c>
      <c r="BJ82" s="7" t="str">
        <f t="shared" si="68"/>
        <v>-</v>
      </c>
      <c r="BK82" s="368">
        <v>0</v>
      </c>
      <c r="BL82" s="368">
        <v>0</v>
      </c>
      <c r="BM82" s="10" t="str">
        <f t="shared" si="47"/>
        <v/>
      </c>
      <c r="BN82" s="288"/>
      <c r="BO82" s="267"/>
      <c r="BP82" s="7" t="str">
        <f t="shared" si="69"/>
        <v>-</v>
      </c>
      <c r="BQ82" s="7" t="str">
        <f t="shared" si="70"/>
        <v>-</v>
      </c>
      <c r="BR82" s="368">
        <v>0</v>
      </c>
      <c r="BS82" s="368">
        <v>0</v>
      </c>
      <c r="BT82" s="10" t="str">
        <f t="shared" si="48"/>
        <v/>
      </c>
      <c r="BU82" s="288"/>
      <c r="BV82" s="267"/>
      <c r="BW82" s="7" t="str">
        <f t="shared" si="71"/>
        <v>-</v>
      </c>
      <c r="BX82" s="7" t="str">
        <f t="shared" si="72"/>
        <v>-</v>
      </c>
      <c r="BY82" s="368">
        <v>0</v>
      </c>
      <c r="BZ82" s="368">
        <v>0</v>
      </c>
      <c r="CA82" s="10" t="str">
        <f t="shared" si="49"/>
        <v/>
      </c>
      <c r="CB82" s="288"/>
      <c r="CC82" s="267"/>
      <c r="CD82" s="7" t="str">
        <f t="shared" si="73"/>
        <v>-</v>
      </c>
      <c r="CE82" s="7" t="str">
        <f t="shared" si="74"/>
        <v>-</v>
      </c>
      <c r="CF82" s="368">
        <v>0</v>
      </c>
      <c r="CG82" s="368">
        <v>0</v>
      </c>
      <c r="CH82" s="10" t="str">
        <f t="shared" si="50"/>
        <v/>
      </c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</row>
    <row r="83" spans="1:120" x14ac:dyDescent="0.2">
      <c r="A83" s="428"/>
      <c r="B83" s="56" t="s">
        <v>31</v>
      </c>
      <c r="C83" s="266"/>
      <c r="D83" s="267"/>
      <c r="E83" s="7" t="str">
        <f t="shared" si="51"/>
        <v>-</v>
      </c>
      <c r="F83" s="7" t="str">
        <f t="shared" si="52"/>
        <v>-</v>
      </c>
      <c r="G83" s="368">
        <v>0</v>
      </c>
      <c r="H83" s="368">
        <v>0</v>
      </c>
      <c r="I83" s="9" t="str">
        <f t="shared" si="39"/>
        <v/>
      </c>
      <c r="J83" s="288"/>
      <c r="K83" s="267"/>
      <c r="L83" s="7" t="str">
        <f t="shared" si="53"/>
        <v>-</v>
      </c>
      <c r="M83" s="7" t="str">
        <f t="shared" si="54"/>
        <v>-</v>
      </c>
      <c r="N83" s="368">
        <v>0</v>
      </c>
      <c r="O83" s="368">
        <v>0</v>
      </c>
      <c r="P83" s="10" t="str">
        <f t="shared" si="40"/>
        <v/>
      </c>
      <c r="Q83" s="288"/>
      <c r="R83" s="267"/>
      <c r="S83" s="7" t="str">
        <f t="shared" si="55"/>
        <v>-</v>
      </c>
      <c r="T83" s="7" t="str">
        <f t="shared" si="56"/>
        <v>-</v>
      </c>
      <c r="U83" s="368">
        <v>0</v>
      </c>
      <c r="V83" s="368">
        <v>0</v>
      </c>
      <c r="W83" s="10" t="str">
        <f t="shared" si="41"/>
        <v/>
      </c>
      <c r="X83" s="288"/>
      <c r="Y83" s="267"/>
      <c r="Z83" s="7" t="str">
        <f t="shared" si="57"/>
        <v>-</v>
      </c>
      <c r="AA83" s="7" t="str">
        <f t="shared" si="58"/>
        <v>-</v>
      </c>
      <c r="AB83" s="368">
        <v>0</v>
      </c>
      <c r="AC83" s="368">
        <v>0</v>
      </c>
      <c r="AD83" s="10" t="str">
        <f t="shared" si="42"/>
        <v/>
      </c>
      <c r="AE83" s="288"/>
      <c r="AF83" s="267"/>
      <c r="AG83" s="7" t="str">
        <f t="shared" si="59"/>
        <v>-</v>
      </c>
      <c r="AH83" s="7" t="str">
        <f t="shared" si="60"/>
        <v>-</v>
      </c>
      <c r="AI83" s="368">
        <v>0</v>
      </c>
      <c r="AJ83" s="368">
        <v>0</v>
      </c>
      <c r="AK83" s="10" t="str">
        <f t="shared" si="43"/>
        <v/>
      </c>
      <c r="AL83" s="288"/>
      <c r="AM83" s="267"/>
      <c r="AN83" s="7" t="str">
        <f t="shared" si="61"/>
        <v>-</v>
      </c>
      <c r="AO83" s="7" t="str">
        <f t="shared" si="62"/>
        <v>-</v>
      </c>
      <c r="AP83" s="368">
        <v>0</v>
      </c>
      <c r="AQ83" s="368">
        <v>0</v>
      </c>
      <c r="AR83" s="10" t="str">
        <f t="shared" si="44"/>
        <v/>
      </c>
      <c r="AS83" s="288"/>
      <c r="AT83" s="267"/>
      <c r="AU83" s="7" t="str">
        <f t="shared" si="63"/>
        <v>-</v>
      </c>
      <c r="AV83" s="7" t="str">
        <f t="shared" si="64"/>
        <v>-</v>
      </c>
      <c r="AW83" s="368">
        <v>0</v>
      </c>
      <c r="AX83" s="368">
        <v>0</v>
      </c>
      <c r="AY83" s="10" t="str">
        <f t="shared" si="45"/>
        <v/>
      </c>
      <c r="AZ83" s="288"/>
      <c r="BA83" s="267"/>
      <c r="BB83" s="7" t="str">
        <f t="shared" si="65"/>
        <v>-</v>
      </c>
      <c r="BC83" s="7" t="str">
        <f t="shared" si="66"/>
        <v>-</v>
      </c>
      <c r="BD83" s="368">
        <v>0</v>
      </c>
      <c r="BE83" s="368">
        <v>0</v>
      </c>
      <c r="BF83" s="10" t="str">
        <f t="shared" si="46"/>
        <v/>
      </c>
      <c r="BG83" s="288"/>
      <c r="BH83" s="267"/>
      <c r="BI83" s="7" t="str">
        <f t="shared" si="67"/>
        <v>-</v>
      </c>
      <c r="BJ83" s="7" t="str">
        <f t="shared" si="68"/>
        <v>-</v>
      </c>
      <c r="BK83" s="368">
        <v>0</v>
      </c>
      <c r="BL83" s="368">
        <v>0</v>
      </c>
      <c r="BM83" s="10" t="str">
        <f t="shared" si="47"/>
        <v/>
      </c>
      <c r="BN83" s="288"/>
      <c r="BO83" s="267"/>
      <c r="BP83" s="7" t="str">
        <f t="shared" si="69"/>
        <v>-</v>
      </c>
      <c r="BQ83" s="7" t="str">
        <f t="shared" si="70"/>
        <v>-</v>
      </c>
      <c r="BR83" s="368">
        <v>0</v>
      </c>
      <c r="BS83" s="368">
        <v>0</v>
      </c>
      <c r="BT83" s="10" t="str">
        <f t="shared" si="48"/>
        <v/>
      </c>
      <c r="BU83" s="288"/>
      <c r="BV83" s="267"/>
      <c r="BW83" s="7" t="str">
        <f t="shared" si="71"/>
        <v>-</v>
      </c>
      <c r="BX83" s="7" t="str">
        <f t="shared" si="72"/>
        <v>-</v>
      </c>
      <c r="BY83" s="368">
        <v>0</v>
      </c>
      <c r="BZ83" s="368">
        <v>0</v>
      </c>
      <c r="CA83" s="10" t="str">
        <f t="shared" si="49"/>
        <v/>
      </c>
      <c r="CB83" s="288"/>
      <c r="CC83" s="267"/>
      <c r="CD83" s="7" t="str">
        <f t="shared" si="73"/>
        <v>-</v>
      </c>
      <c r="CE83" s="7" t="str">
        <f t="shared" si="74"/>
        <v>-</v>
      </c>
      <c r="CF83" s="368">
        <v>0</v>
      </c>
      <c r="CG83" s="368">
        <v>0</v>
      </c>
      <c r="CH83" s="10" t="str">
        <f t="shared" si="50"/>
        <v/>
      </c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</row>
    <row r="84" spans="1:120" ht="13.5" thickBot="1" x14ac:dyDescent="0.25">
      <c r="A84" s="429"/>
      <c r="B84" s="63" t="s">
        <v>32</v>
      </c>
      <c r="C84" s="268"/>
      <c r="D84" s="269"/>
      <c r="E84" s="43" t="str">
        <f t="shared" si="51"/>
        <v>-</v>
      </c>
      <c r="F84" s="43" t="str">
        <f t="shared" si="52"/>
        <v>-</v>
      </c>
      <c r="G84" s="368">
        <v>0</v>
      </c>
      <c r="H84" s="368">
        <v>0</v>
      </c>
      <c r="I84" s="125" t="str">
        <f t="shared" si="39"/>
        <v/>
      </c>
      <c r="J84" s="289"/>
      <c r="K84" s="269"/>
      <c r="L84" s="43" t="str">
        <f t="shared" si="53"/>
        <v>-</v>
      </c>
      <c r="M84" s="43" t="str">
        <f t="shared" si="54"/>
        <v>-</v>
      </c>
      <c r="N84" s="368">
        <v>0</v>
      </c>
      <c r="O84" s="368">
        <v>0</v>
      </c>
      <c r="P84" s="102" t="str">
        <f t="shared" si="40"/>
        <v/>
      </c>
      <c r="Q84" s="289"/>
      <c r="R84" s="269"/>
      <c r="S84" s="43" t="str">
        <f t="shared" si="55"/>
        <v>-</v>
      </c>
      <c r="T84" s="43" t="str">
        <f t="shared" si="56"/>
        <v>-</v>
      </c>
      <c r="U84" s="368">
        <v>0</v>
      </c>
      <c r="V84" s="368">
        <v>0</v>
      </c>
      <c r="W84" s="102" t="str">
        <f t="shared" si="41"/>
        <v/>
      </c>
      <c r="X84" s="289"/>
      <c r="Y84" s="269"/>
      <c r="Z84" s="43" t="str">
        <f t="shared" si="57"/>
        <v>-</v>
      </c>
      <c r="AA84" s="43" t="str">
        <f t="shared" si="58"/>
        <v>-</v>
      </c>
      <c r="AB84" s="368">
        <v>0</v>
      </c>
      <c r="AC84" s="368">
        <v>0</v>
      </c>
      <c r="AD84" s="102" t="str">
        <f t="shared" si="42"/>
        <v/>
      </c>
      <c r="AE84" s="289"/>
      <c r="AF84" s="269"/>
      <c r="AG84" s="43" t="str">
        <f t="shared" si="59"/>
        <v>-</v>
      </c>
      <c r="AH84" s="43" t="str">
        <f t="shared" si="60"/>
        <v>-</v>
      </c>
      <c r="AI84" s="368">
        <v>0</v>
      </c>
      <c r="AJ84" s="368">
        <v>0</v>
      </c>
      <c r="AK84" s="102" t="str">
        <f t="shared" si="43"/>
        <v/>
      </c>
      <c r="AL84" s="289"/>
      <c r="AM84" s="269"/>
      <c r="AN84" s="43" t="str">
        <f t="shared" si="61"/>
        <v>-</v>
      </c>
      <c r="AO84" s="43" t="str">
        <f t="shared" si="62"/>
        <v>-</v>
      </c>
      <c r="AP84" s="368">
        <v>0</v>
      </c>
      <c r="AQ84" s="368">
        <v>0</v>
      </c>
      <c r="AR84" s="102" t="str">
        <f t="shared" si="44"/>
        <v/>
      </c>
      <c r="AS84" s="289"/>
      <c r="AT84" s="269"/>
      <c r="AU84" s="43" t="str">
        <f t="shared" si="63"/>
        <v>-</v>
      </c>
      <c r="AV84" s="43" t="str">
        <f t="shared" si="64"/>
        <v>-</v>
      </c>
      <c r="AW84" s="368">
        <v>0</v>
      </c>
      <c r="AX84" s="368">
        <v>0</v>
      </c>
      <c r="AY84" s="102" t="str">
        <f t="shared" si="45"/>
        <v/>
      </c>
      <c r="AZ84" s="289"/>
      <c r="BA84" s="267"/>
      <c r="BB84" s="43" t="str">
        <f t="shared" si="65"/>
        <v>-</v>
      </c>
      <c r="BC84" s="43" t="str">
        <f t="shared" si="66"/>
        <v>-</v>
      </c>
      <c r="BD84" s="368">
        <v>0</v>
      </c>
      <c r="BE84" s="368">
        <v>0</v>
      </c>
      <c r="BF84" s="102" t="str">
        <f t="shared" si="46"/>
        <v/>
      </c>
      <c r="BG84" s="289"/>
      <c r="BH84" s="269"/>
      <c r="BI84" s="43" t="str">
        <f t="shared" si="67"/>
        <v>-</v>
      </c>
      <c r="BJ84" s="43" t="str">
        <f t="shared" si="68"/>
        <v>-</v>
      </c>
      <c r="BK84" s="368">
        <v>0</v>
      </c>
      <c r="BL84" s="368">
        <v>0</v>
      </c>
      <c r="BM84" s="102" t="str">
        <f t="shared" si="47"/>
        <v/>
      </c>
      <c r="BN84" s="289"/>
      <c r="BO84" s="269"/>
      <c r="BP84" s="43" t="str">
        <f t="shared" si="69"/>
        <v>-</v>
      </c>
      <c r="BQ84" s="43" t="str">
        <f t="shared" si="70"/>
        <v>-</v>
      </c>
      <c r="BR84" s="368">
        <v>0</v>
      </c>
      <c r="BS84" s="368">
        <v>0</v>
      </c>
      <c r="BT84" s="102" t="str">
        <f t="shared" si="48"/>
        <v/>
      </c>
      <c r="BU84" s="289"/>
      <c r="BV84" s="269"/>
      <c r="BW84" s="43" t="str">
        <f t="shared" si="71"/>
        <v>-</v>
      </c>
      <c r="BX84" s="43" t="str">
        <f t="shared" si="72"/>
        <v>-</v>
      </c>
      <c r="BY84" s="368">
        <v>0</v>
      </c>
      <c r="BZ84" s="368">
        <v>0</v>
      </c>
      <c r="CA84" s="102" t="str">
        <f t="shared" si="49"/>
        <v/>
      </c>
      <c r="CB84" s="289"/>
      <c r="CC84" s="269"/>
      <c r="CD84" s="43" t="str">
        <f t="shared" si="73"/>
        <v>-</v>
      </c>
      <c r="CE84" s="43" t="str">
        <f t="shared" si="74"/>
        <v>-</v>
      </c>
      <c r="CF84" s="368">
        <v>0</v>
      </c>
      <c r="CG84" s="368">
        <v>0</v>
      </c>
      <c r="CH84" s="102" t="str">
        <f t="shared" si="50"/>
        <v/>
      </c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</row>
    <row r="85" spans="1:120" ht="16.5" thickTop="1" thickBot="1" x14ac:dyDescent="0.25">
      <c r="A85" s="53"/>
      <c r="B85" s="140" t="s">
        <v>33</v>
      </c>
      <c r="C85" s="149">
        <f>SUM(C73:C84)</f>
        <v>0</v>
      </c>
      <c r="D85" s="50">
        <f>SUM(D73:D84)</f>
        <v>0</v>
      </c>
      <c r="E85" s="150" t="str">
        <f t="shared" si="51"/>
        <v>-</v>
      </c>
      <c r="F85" s="150" t="str">
        <f>IF(ISERROR($C$86/$D$86*1000)=TRUE,"-",($C$86/$D$86*1000))</f>
        <v>-</v>
      </c>
      <c r="G85" s="368">
        <v>0</v>
      </c>
      <c r="H85" s="368">
        <v>0</v>
      </c>
      <c r="I85" s="151" t="str">
        <f t="shared" si="39"/>
        <v/>
      </c>
      <c r="J85" s="49">
        <f>SUM(J73:J84)</f>
        <v>0</v>
      </c>
      <c r="K85" s="50">
        <f>SUM(K73:K84)</f>
        <v>0</v>
      </c>
      <c r="L85" s="150" t="str">
        <f t="shared" si="53"/>
        <v>-</v>
      </c>
      <c r="M85" s="150" t="str">
        <f t="shared" si="54"/>
        <v>-</v>
      </c>
      <c r="N85" s="368">
        <v>0</v>
      </c>
      <c r="O85" s="368">
        <v>0</v>
      </c>
      <c r="P85" s="152" t="str">
        <f t="shared" si="40"/>
        <v/>
      </c>
      <c r="Q85" s="49">
        <f>SUM(Q73:Q84)</f>
        <v>0</v>
      </c>
      <c r="R85" s="50">
        <f>SUM(R73:R84)</f>
        <v>0</v>
      </c>
      <c r="S85" s="150" t="str">
        <f t="shared" si="55"/>
        <v>-</v>
      </c>
      <c r="T85" s="150" t="str">
        <f t="shared" si="56"/>
        <v>-</v>
      </c>
      <c r="U85" s="368">
        <v>0</v>
      </c>
      <c r="V85" s="368">
        <v>0</v>
      </c>
      <c r="W85" s="152" t="str">
        <f t="shared" si="41"/>
        <v/>
      </c>
      <c r="X85" s="49">
        <f>SUM(X73:X84)</f>
        <v>0</v>
      </c>
      <c r="Y85" s="50">
        <f>SUM(Y73:Y84)</f>
        <v>0</v>
      </c>
      <c r="Z85" s="150" t="str">
        <f>IF(X85=0,"-",(X85/Y85*1000))</f>
        <v>-</v>
      </c>
      <c r="AA85" s="150" t="str">
        <f t="shared" si="58"/>
        <v>-</v>
      </c>
      <c r="AB85" s="368">
        <v>0</v>
      </c>
      <c r="AC85" s="368">
        <v>0</v>
      </c>
      <c r="AD85" s="152" t="str">
        <f t="shared" si="42"/>
        <v/>
      </c>
      <c r="AE85" s="49">
        <f>SUM(AE73:AE84)</f>
        <v>0</v>
      </c>
      <c r="AF85" s="50">
        <f>SUM(AF73:AF84)</f>
        <v>0</v>
      </c>
      <c r="AG85" s="150" t="str">
        <f t="shared" si="59"/>
        <v>-</v>
      </c>
      <c r="AH85" s="150" t="str">
        <f t="shared" si="60"/>
        <v>-</v>
      </c>
      <c r="AI85" s="368">
        <v>0</v>
      </c>
      <c r="AJ85" s="368">
        <v>0</v>
      </c>
      <c r="AK85" s="152" t="str">
        <f t="shared" si="43"/>
        <v/>
      </c>
      <c r="AL85" s="49">
        <f>SUM(AL73:AL84)</f>
        <v>0</v>
      </c>
      <c r="AM85" s="50">
        <f>SUM(AM73:AM84)</f>
        <v>0</v>
      </c>
      <c r="AN85" s="150" t="str">
        <f t="shared" si="61"/>
        <v>-</v>
      </c>
      <c r="AO85" s="150" t="str">
        <f t="shared" si="62"/>
        <v>-</v>
      </c>
      <c r="AP85" s="368">
        <v>0</v>
      </c>
      <c r="AQ85" s="368">
        <v>0</v>
      </c>
      <c r="AR85" s="152" t="str">
        <f t="shared" si="44"/>
        <v/>
      </c>
      <c r="AS85" s="49">
        <f>SUM(AS73:AS84)</f>
        <v>0</v>
      </c>
      <c r="AT85" s="50">
        <f>SUM(AT73:AT84)</f>
        <v>0</v>
      </c>
      <c r="AU85" s="150" t="str">
        <f t="shared" si="63"/>
        <v>-</v>
      </c>
      <c r="AV85" s="150" t="str">
        <f t="shared" si="64"/>
        <v>-</v>
      </c>
      <c r="AW85" s="368">
        <v>0</v>
      </c>
      <c r="AX85" s="368">
        <v>0</v>
      </c>
      <c r="AY85" s="152" t="str">
        <f t="shared" si="45"/>
        <v/>
      </c>
      <c r="AZ85" s="49">
        <f>SUM(AZ73:AZ84)</f>
        <v>0</v>
      </c>
      <c r="BA85" s="50">
        <f>SUM(BA73:BA84)</f>
        <v>0</v>
      </c>
      <c r="BB85" s="150" t="str">
        <f t="shared" si="65"/>
        <v>-</v>
      </c>
      <c r="BC85" s="150" t="str">
        <f t="shared" si="66"/>
        <v>-</v>
      </c>
      <c r="BD85" s="368">
        <v>0</v>
      </c>
      <c r="BE85" s="368">
        <v>0</v>
      </c>
      <c r="BF85" s="152" t="str">
        <f t="shared" si="46"/>
        <v/>
      </c>
      <c r="BG85" s="49">
        <f>SUM(BG73:BG84)</f>
        <v>0</v>
      </c>
      <c r="BH85" s="50">
        <f>SUM(BH73:BH84)</f>
        <v>0</v>
      </c>
      <c r="BI85" s="150" t="str">
        <f t="shared" si="67"/>
        <v>-</v>
      </c>
      <c r="BJ85" s="150" t="str">
        <f t="shared" si="68"/>
        <v>-</v>
      </c>
      <c r="BK85" s="368">
        <v>0</v>
      </c>
      <c r="BL85" s="368">
        <v>0</v>
      </c>
      <c r="BM85" s="152" t="str">
        <f t="shared" si="47"/>
        <v/>
      </c>
      <c r="BN85" s="49">
        <f>SUM(BN73:BN84)</f>
        <v>0</v>
      </c>
      <c r="BO85" s="50">
        <f>SUM(BO73:BO84)</f>
        <v>0</v>
      </c>
      <c r="BP85" s="150" t="str">
        <f t="shared" si="69"/>
        <v>-</v>
      </c>
      <c r="BQ85" s="150" t="str">
        <f t="shared" si="70"/>
        <v>-</v>
      </c>
      <c r="BR85" s="368">
        <v>0</v>
      </c>
      <c r="BS85" s="368">
        <v>0</v>
      </c>
      <c r="BT85" s="152" t="str">
        <f t="shared" si="48"/>
        <v/>
      </c>
      <c r="BU85" s="49">
        <f>SUM(BU73:BU84)</f>
        <v>0</v>
      </c>
      <c r="BV85" s="50">
        <f>SUM(BV73:BV84)</f>
        <v>0</v>
      </c>
      <c r="BW85" s="150" t="str">
        <f t="shared" si="71"/>
        <v>-</v>
      </c>
      <c r="BX85" s="150" t="str">
        <f t="shared" si="72"/>
        <v>-</v>
      </c>
      <c r="BY85" s="368">
        <v>0</v>
      </c>
      <c r="BZ85" s="368">
        <v>0</v>
      </c>
      <c r="CA85" s="152" t="str">
        <f t="shared" si="49"/>
        <v/>
      </c>
      <c r="CB85" s="49">
        <f>SUM(CB73:CB84)</f>
        <v>0</v>
      </c>
      <c r="CC85" s="50">
        <f>SUM(CC73:CC84)</f>
        <v>0</v>
      </c>
      <c r="CD85" s="150" t="str">
        <f t="shared" si="73"/>
        <v>-</v>
      </c>
      <c r="CE85" s="150" t="str">
        <f t="shared" si="74"/>
        <v>-</v>
      </c>
      <c r="CF85" s="368">
        <v>0</v>
      </c>
      <c r="CG85" s="368">
        <v>0</v>
      </c>
      <c r="CH85" s="152" t="str">
        <f t="shared" si="50"/>
        <v/>
      </c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</row>
    <row r="86" spans="1:120" ht="26.25" customHeight="1" thickTop="1" thickBot="1" x14ac:dyDescent="0.4">
      <c r="A86" s="486" t="s">
        <v>39</v>
      </c>
      <c r="B86" s="487"/>
      <c r="C86" s="136">
        <f>SUM(C20,C33,C46,C59,C72,C85)</f>
        <v>0</v>
      </c>
      <c r="D86" s="136">
        <f>SUM(D20,D33,D46,D59,D72,D85)</f>
        <v>0</v>
      </c>
      <c r="E86" s="137" t="str">
        <f>IF(C86=0,"-",(C86/D86*1000))</f>
        <v>-</v>
      </c>
      <c r="F86" s="137"/>
      <c r="G86" s="137"/>
      <c r="H86" s="137"/>
      <c r="I86" s="138"/>
      <c r="J86" s="179">
        <f>SUM(J20,J33,J46,J59,J72,J85)</f>
        <v>0</v>
      </c>
      <c r="K86" s="136">
        <f>SUM(K20,K33,K46,K59,K72,K85)</f>
        <v>0</v>
      </c>
      <c r="L86" s="137" t="str">
        <f t="shared" si="53"/>
        <v>-</v>
      </c>
      <c r="M86" s="137"/>
      <c r="N86" s="137"/>
      <c r="O86" s="137"/>
      <c r="P86" s="139"/>
      <c r="Q86" s="179">
        <f>SUM(Q20,Q33,Q46,Q59,Q72,Q85)</f>
        <v>0</v>
      </c>
      <c r="R86" s="136">
        <f>SUM(R20,R33,R46,R59,R72,R85)</f>
        <v>0</v>
      </c>
      <c r="S86" s="137" t="str">
        <f t="shared" si="55"/>
        <v>-</v>
      </c>
      <c r="T86" s="137"/>
      <c r="U86" s="137"/>
      <c r="V86" s="137"/>
      <c r="W86" s="139"/>
      <c r="X86" s="179">
        <f>SUM(X20,X33,X46,X59,X72,X85)</f>
        <v>0</v>
      </c>
      <c r="Y86" s="136">
        <f>SUM(Y20,Y33,Y46,Y59,Y72,Y85)</f>
        <v>0</v>
      </c>
      <c r="Z86" s="137" t="str">
        <f>IF(X86=0,"-",(X86/Y86*1000))</f>
        <v>-</v>
      </c>
      <c r="AA86" s="137"/>
      <c r="AB86" s="137"/>
      <c r="AC86" s="137"/>
      <c r="AD86" s="139"/>
      <c r="AE86" s="179">
        <f>SUM(AE20,AE33,AE46,AE59,AE72,AE85)</f>
        <v>0</v>
      </c>
      <c r="AF86" s="136">
        <f>SUM(AF20,AF33,AF46,AF59,AF72,AF85)</f>
        <v>0</v>
      </c>
      <c r="AG86" s="137" t="str">
        <f t="shared" si="59"/>
        <v>-</v>
      </c>
      <c r="AH86" s="137"/>
      <c r="AI86" s="137"/>
      <c r="AJ86" s="137"/>
      <c r="AK86" s="139"/>
      <c r="AL86" s="179">
        <f>SUM(AL20,AL33,AL46,AL59,AL72,AL85)</f>
        <v>0</v>
      </c>
      <c r="AM86" s="136">
        <f>SUM(AM20,AM33,AM46,AM59,AM72,AM85)</f>
        <v>0</v>
      </c>
      <c r="AN86" s="137" t="str">
        <f t="shared" si="61"/>
        <v>-</v>
      </c>
      <c r="AO86" s="137"/>
      <c r="AP86" s="137"/>
      <c r="AQ86" s="137"/>
      <c r="AR86" s="139"/>
      <c r="AS86" s="179">
        <f>SUM(AS20,AS33,AS46,AS59,AS72,AS85)</f>
        <v>0</v>
      </c>
      <c r="AT86" s="136">
        <f>SUM(AT20,AT33,AT46,AT59,AT72,AT85)</f>
        <v>0</v>
      </c>
      <c r="AU86" s="137" t="str">
        <f t="shared" si="63"/>
        <v>-</v>
      </c>
      <c r="AV86" s="137"/>
      <c r="AW86" s="137"/>
      <c r="AX86" s="137"/>
      <c r="AY86" s="139"/>
      <c r="AZ86" s="179">
        <f>SUM(AZ20,AZ33,AZ46,AZ59,AZ72,AZ85)</f>
        <v>0</v>
      </c>
      <c r="BA86" s="136">
        <f>SUM(BA20,BA33,BA46,BA59,BA72,BA85)</f>
        <v>0</v>
      </c>
      <c r="BB86" s="137" t="str">
        <f t="shared" si="65"/>
        <v>-</v>
      </c>
      <c r="BC86" s="137"/>
      <c r="BD86" s="137"/>
      <c r="BE86" s="137"/>
      <c r="BF86" s="139"/>
      <c r="BG86" s="179">
        <f>SUM(BG20,BG33,BG46,BG59,BG72,BG85)</f>
        <v>0</v>
      </c>
      <c r="BH86" s="136">
        <f>SUM(BH20,BH33,BH46,BH59,BH72,BH85)</f>
        <v>0</v>
      </c>
      <c r="BI86" s="137" t="str">
        <f t="shared" si="67"/>
        <v>-</v>
      </c>
      <c r="BJ86" s="137"/>
      <c r="BK86" s="137"/>
      <c r="BL86" s="137"/>
      <c r="BM86" s="139"/>
      <c r="BN86" s="179">
        <f>SUM(BN20,BN33,BN46,BN59,BN72,BN85)</f>
        <v>0</v>
      </c>
      <c r="BO86" s="136">
        <f>SUM(BO20,BO33,BO46,BO59,BO72,BO85)</f>
        <v>0</v>
      </c>
      <c r="BP86" s="137" t="str">
        <f t="shared" si="69"/>
        <v>-</v>
      </c>
      <c r="BQ86" s="137"/>
      <c r="BR86" s="137"/>
      <c r="BS86" s="137"/>
      <c r="BT86" s="139"/>
      <c r="BU86" s="179">
        <f>SUM(BU20,BU33,BU46,BU59,BU72,BU85)</f>
        <v>0</v>
      </c>
      <c r="BV86" s="136">
        <f>SUM(BV20,BV33,BV46,BV59,BV72,BV85)</f>
        <v>0</v>
      </c>
      <c r="BW86" s="137" t="str">
        <f t="shared" si="71"/>
        <v>-</v>
      </c>
      <c r="BX86" s="137"/>
      <c r="BY86" s="137"/>
      <c r="BZ86" s="137"/>
      <c r="CA86" s="139"/>
      <c r="CB86" s="179">
        <f>SUM(CB20,CB33,CB46,CB59,CB72,CB85)</f>
        <v>0</v>
      </c>
      <c r="CC86" s="136">
        <f>SUM(CC20,CC33,CC46,CC59,CC72,CC85)</f>
        <v>0</v>
      </c>
      <c r="CD86" s="137" t="str">
        <f t="shared" si="73"/>
        <v>-</v>
      </c>
      <c r="CE86" s="137"/>
      <c r="CF86" s="137"/>
      <c r="CG86" s="137"/>
      <c r="CH86" s="139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</row>
    <row r="87" spans="1:12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  <c r="Y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O87" s="1"/>
      <c r="AP87" s="1"/>
      <c r="AQ87" s="1"/>
      <c r="AR87" s="1"/>
      <c r="AS87" s="1"/>
      <c r="AT87" s="1"/>
      <c r="AV87" s="1"/>
      <c r="AW87" s="1"/>
      <c r="AX87" s="1"/>
      <c r="AY87" s="1"/>
      <c r="AZ87" s="1"/>
      <c r="BA87" s="1"/>
      <c r="BC87" s="1"/>
      <c r="BD87" s="1"/>
      <c r="BE87" s="1"/>
      <c r="BF87" s="1"/>
      <c r="BG87" s="1"/>
      <c r="BH87" s="1"/>
      <c r="BJ87" s="1"/>
      <c r="BK87" s="1"/>
      <c r="BL87" s="1"/>
      <c r="BM87" s="1"/>
      <c r="BN87" s="1"/>
      <c r="BO87" s="1"/>
      <c r="BQ87" s="1"/>
      <c r="BR87" s="1"/>
      <c r="BS87" s="1"/>
      <c r="BT87" s="1"/>
      <c r="BU87" s="1"/>
      <c r="BV87" s="1"/>
      <c r="BX87" s="1"/>
      <c r="BY87" s="1"/>
      <c r="BZ87" s="1"/>
      <c r="CA87" s="1"/>
      <c r="CB87" s="1"/>
      <c r="CC87" s="1"/>
      <c r="CE87" s="1"/>
      <c r="CF87" s="1"/>
      <c r="CG87" s="1"/>
      <c r="CH87" s="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</row>
    <row r="88" spans="1:120" x14ac:dyDescent="0.2"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</row>
    <row r="89" spans="1:120" x14ac:dyDescent="0.2"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</row>
    <row r="90" spans="1:120" x14ac:dyDescent="0.2">
      <c r="C90" s="3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</row>
    <row r="91" spans="1:120" x14ac:dyDescent="0.2"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</row>
    <row r="92" spans="1:120" x14ac:dyDescent="0.2"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</row>
    <row r="93" spans="1:120" x14ac:dyDescent="0.2"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</row>
    <row r="94" spans="1:120" x14ac:dyDescent="0.2"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</row>
    <row r="95" spans="1:120" x14ac:dyDescent="0.2"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</row>
    <row r="96" spans="1:120" x14ac:dyDescent="0.2"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</row>
    <row r="97" spans="87:120" x14ac:dyDescent="0.2"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</row>
    <row r="98" spans="87:120" x14ac:dyDescent="0.2"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</row>
    <row r="99" spans="87:120" x14ac:dyDescent="0.2"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</row>
    <row r="100" spans="87:120" x14ac:dyDescent="0.2"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</row>
    <row r="101" spans="87:120" x14ac:dyDescent="0.2"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</row>
    <row r="102" spans="87:120" x14ac:dyDescent="0.2"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</row>
    <row r="103" spans="87:120" x14ac:dyDescent="0.2"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</row>
    <row r="104" spans="87:120" x14ac:dyDescent="0.2"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</row>
    <row r="105" spans="87:120" x14ac:dyDescent="0.2"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</row>
    <row r="106" spans="87:120" x14ac:dyDescent="0.2"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</row>
    <row r="107" spans="87:120" x14ac:dyDescent="0.2"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</row>
    <row r="108" spans="87:120" x14ac:dyDescent="0.2"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</row>
    <row r="109" spans="87:120" x14ac:dyDescent="0.2"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</row>
    <row r="110" spans="87:120" x14ac:dyDescent="0.2"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</row>
    <row r="111" spans="87:120" x14ac:dyDescent="0.2"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</row>
    <row r="112" spans="87:120" x14ac:dyDescent="0.2"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</row>
    <row r="113" spans="87:99" x14ac:dyDescent="0.2"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</row>
  </sheetData>
  <mergeCells count="105">
    <mergeCell ref="CB2:CH2"/>
    <mergeCell ref="CB3:CB6"/>
    <mergeCell ref="CC3:CC6"/>
    <mergeCell ref="CD3:CD6"/>
    <mergeCell ref="CE3:CE6"/>
    <mergeCell ref="CF3:CF6"/>
    <mergeCell ref="CG3:CG6"/>
    <mergeCell ref="CH3:CH6"/>
    <mergeCell ref="BU2:CA2"/>
    <mergeCell ref="BU3:BU6"/>
    <mergeCell ref="BV3:BV6"/>
    <mergeCell ref="BW3:BW6"/>
    <mergeCell ref="BX3:BX6"/>
    <mergeCell ref="BY3:BY6"/>
    <mergeCell ref="BZ3:BZ6"/>
    <mergeCell ref="CA3:CA6"/>
    <mergeCell ref="BN2:BT2"/>
    <mergeCell ref="BN3:BN6"/>
    <mergeCell ref="BO3:BO6"/>
    <mergeCell ref="BP3:BP6"/>
    <mergeCell ref="BQ3:BQ6"/>
    <mergeCell ref="BR3:BR6"/>
    <mergeCell ref="BS3:BS6"/>
    <mergeCell ref="BT3:BT6"/>
    <mergeCell ref="BG2:BM2"/>
    <mergeCell ref="BG3:BG6"/>
    <mergeCell ref="BH3:BH6"/>
    <mergeCell ref="BI3:BI6"/>
    <mergeCell ref="BJ3:BJ6"/>
    <mergeCell ref="BK3:BK6"/>
    <mergeCell ref="BL3:BL6"/>
    <mergeCell ref="BM3:BM6"/>
    <mergeCell ref="AZ2:BF2"/>
    <mergeCell ref="AZ3:AZ6"/>
    <mergeCell ref="BA3:BA6"/>
    <mergeCell ref="BB3:BB6"/>
    <mergeCell ref="BC3:BC6"/>
    <mergeCell ref="BD3:BD6"/>
    <mergeCell ref="BE3:BE6"/>
    <mergeCell ref="BF3:BF6"/>
    <mergeCell ref="AS2:AY2"/>
    <mergeCell ref="AS3:AS6"/>
    <mergeCell ref="AT3:AT6"/>
    <mergeCell ref="AU3:AU6"/>
    <mergeCell ref="AV3:AV6"/>
    <mergeCell ref="AW3:AW6"/>
    <mergeCell ref="AX3:AX6"/>
    <mergeCell ref="AY3:AY6"/>
    <mergeCell ref="D3:D6"/>
    <mergeCell ref="E3:E6"/>
    <mergeCell ref="A60:A71"/>
    <mergeCell ref="A2:A7"/>
    <mergeCell ref="B2:B7"/>
    <mergeCell ref="C2:I2"/>
    <mergeCell ref="J3:J6"/>
    <mergeCell ref="J2:P2"/>
    <mergeCell ref="AL2:AR2"/>
    <mergeCell ref="AL3:AL6"/>
    <mergeCell ref="AM3:AM6"/>
    <mergeCell ref="AN3:AN6"/>
    <mergeCell ref="AO3:AO6"/>
    <mergeCell ref="AP3:AP6"/>
    <mergeCell ref="AQ3:AQ6"/>
    <mergeCell ref="AR3:AR6"/>
    <mergeCell ref="AE2:AK2"/>
    <mergeCell ref="AE3:AE6"/>
    <mergeCell ref="AF3:AF6"/>
    <mergeCell ref="AG3:AG6"/>
    <mergeCell ref="AH3:AH6"/>
    <mergeCell ref="AI3:AI6"/>
    <mergeCell ref="AJ3:AJ6"/>
    <mergeCell ref="AK3:AK6"/>
    <mergeCell ref="X2:AD2"/>
    <mergeCell ref="X3:X6"/>
    <mergeCell ref="Y3:Y6"/>
    <mergeCell ref="Z3:Z6"/>
    <mergeCell ref="AA3:AA6"/>
    <mergeCell ref="AB3:AB6"/>
    <mergeCell ref="AC3:AC6"/>
    <mergeCell ref="AD3:AD6"/>
    <mergeCell ref="Q2:W2"/>
    <mergeCell ref="A73:A84"/>
    <mergeCell ref="A86:B86"/>
    <mergeCell ref="V3:V6"/>
    <mergeCell ref="W3:W6"/>
    <mergeCell ref="A8:A20"/>
    <mergeCell ref="A21:A33"/>
    <mergeCell ref="A34:A45"/>
    <mergeCell ref="A47:A58"/>
    <mergeCell ref="Q3:Q6"/>
    <mergeCell ref="R3:R6"/>
    <mergeCell ref="U3:U6"/>
    <mergeCell ref="K3:K6"/>
    <mergeCell ref="L3:L6"/>
    <mergeCell ref="M3:M6"/>
    <mergeCell ref="N3:N6"/>
    <mergeCell ref="O3:O6"/>
    <mergeCell ref="P3:P6"/>
    <mergeCell ref="F3:F6"/>
    <mergeCell ref="G3:G6"/>
    <mergeCell ref="H3:H6"/>
    <mergeCell ref="I3:I6"/>
    <mergeCell ref="S3:S6"/>
    <mergeCell ref="T3:T6"/>
    <mergeCell ref="C3:C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ignoredErrors>
    <ignoredError sqref="CB59:CC59 CB72:CC72 CB33:CC33 CB46:CC46 CB20:CC20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3"/>
  <sheetViews>
    <sheetView topLeftCell="A34" zoomScale="70" zoomScaleNormal="70" workbookViewId="0">
      <selection activeCell="R86" sqref="R86"/>
    </sheetView>
  </sheetViews>
  <sheetFormatPr baseColWidth="10" defaultRowHeight="12.75" x14ac:dyDescent="0.2"/>
  <cols>
    <col min="1" max="1" width="7.42578125" customWidth="1"/>
    <col min="2" max="2" width="14" customWidth="1"/>
    <col min="3" max="5" width="11.5703125" bestFit="1" customWidth="1"/>
    <col min="6" max="9" width="11.5703125" customWidth="1"/>
    <col min="10" max="10" width="12.5703125" bestFit="1" customWidth="1"/>
    <col min="11" max="12" width="11.5703125" bestFit="1" customWidth="1"/>
    <col min="13" max="16" width="11.5703125" customWidth="1"/>
    <col min="17" max="18" width="11.5703125" bestFit="1" customWidth="1"/>
    <col min="19" max="19" width="12.140625" bestFit="1" customWidth="1"/>
    <col min="20" max="23" width="11.5703125" customWidth="1"/>
    <col min="24" max="25" width="11.5703125" bestFit="1" customWidth="1"/>
    <col min="26" max="26" width="16.28515625" bestFit="1" customWidth="1"/>
    <col min="27" max="30" width="11.5703125" customWidth="1"/>
    <col min="31" max="32" width="11.5703125" bestFit="1" customWidth="1"/>
    <col min="33" max="33" width="12.140625" bestFit="1" customWidth="1"/>
    <col min="34" max="37" width="11.5703125" customWidth="1"/>
    <col min="38" max="39" width="11.5703125" bestFit="1" customWidth="1"/>
    <col min="40" max="40" width="12.140625" bestFit="1" customWidth="1"/>
    <col min="41" max="44" width="11.5703125" customWidth="1"/>
    <col min="45" max="46" width="11.5703125" bestFit="1" customWidth="1"/>
    <col min="47" max="47" width="18.42578125" bestFit="1" customWidth="1"/>
    <col min="48" max="51" width="11.5703125" customWidth="1"/>
    <col min="52" max="53" width="11.5703125" bestFit="1" customWidth="1"/>
    <col min="54" max="54" width="12.140625" bestFit="1" customWidth="1"/>
    <col min="55" max="58" width="11.5703125" customWidth="1"/>
    <col min="59" max="60" width="11.5703125" bestFit="1" customWidth="1"/>
    <col min="61" max="61" width="12.140625" bestFit="1" customWidth="1"/>
    <col min="62" max="65" width="11.5703125" customWidth="1"/>
    <col min="66" max="67" width="11.5703125" bestFit="1" customWidth="1"/>
    <col min="68" max="68" width="12.140625" bestFit="1" customWidth="1"/>
    <col min="69" max="72" width="11.5703125" customWidth="1"/>
    <col min="73" max="74" width="11.5703125" bestFit="1" customWidth="1"/>
    <col min="75" max="75" width="12.140625" bestFit="1" customWidth="1"/>
    <col min="76" max="79" width="11.5703125" customWidth="1"/>
    <col min="80" max="81" width="11.5703125" bestFit="1" customWidth="1"/>
    <col min="82" max="82" width="12.140625" bestFit="1" customWidth="1"/>
    <col min="83" max="86" width="11.5703125" customWidth="1"/>
    <col min="87" max="88" width="8.140625" customWidth="1"/>
  </cols>
  <sheetData>
    <row r="1" spans="1:120" ht="24" thickBot="1" x14ac:dyDescent="0.4">
      <c r="A1" s="11"/>
      <c r="B1" s="173" t="s">
        <v>113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1"/>
      <c r="Y1" s="11"/>
      <c r="Z1" s="11"/>
      <c r="AA1" s="12"/>
      <c r="AB1" s="12"/>
      <c r="AC1" s="12"/>
      <c r="AD1" s="12"/>
      <c r="AE1" s="11"/>
      <c r="AF1" s="11"/>
      <c r="AG1" s="11"/>
      <c r="AH1" s="12"/>
      <c r="AI1" s="12"/>
      <c r="AJ1" s="12"/>
      <c r="AK1" s="12"/>
      <c r="AL1" s="11"/>
      <c r="AM1" s="11"/>
      <c r="AN1" s="11"/>
      <c r="AO1" s="12"/>
      <c r="AP1" s="12"/>
      <c r="AQ1" s="12"/>
      <c r="AR1" s="12"/>
      <c r="AS1" s="11"/>
      <c r="AT1" s="11"/>
      <c r="AU1" s="11"/>
      <c r="AV1" s="12"/>
      <c r="AW1" s="12"/>
      <c r="AX1" s="12"/>
      <c r="AY1" s="12"/>
      <c r="AZ1" s="11"/>
      <c r="BA1" s="11"/>
      <c r="BB1" s="11"/>
      <c r="BC1" s="12"/>
      <c r="BD1" s="12"/>
      <c r="BE1" s="12"/>
      <c r="BF1" s="12"/>
      <c r="BG1" s="11"/>
      <c r="BH1" s="11"/>
      <c r="BI1" s="11"/>
      <c r="BJ1" s="12"/>
      <c r="BK1" s="12"/>
      <c r="BL1" s="12"/>
      <c r="BM1" s="12"/>
      <c r="BN1" s="11"/>
      <c r="BO1" s="11"/>
      <c r="BP1" s="11"/>
      <c r="BQ1" s="12"/>
      <c r="BR1" s="12"/>
      <c r="BS1" s="12"/>
      <c r="BT1" s="12"/>
      <c r="BU1" s="11"/>
      <c r="BV1" s="11"/>
      <c r="BW1" s="11"/>
      <c r="BX1" s="12"/>
      <c r="BY1" s="12"/>
      <c r="BZ1" s="12"/>
      <c r="CA1" s="12"/>
      <c r="CB1" s="11"/>
      <c r="CC1" s="11"/>
      <c r="CD1" s="11"/>
      <c r="CE1" s="12"/>
      <c r="CF1" s="12"/>
      <c r="CG1" s="12"/>
      <c r="CH1" s="12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</row>
    <row r="2" spans="1:120" ht="16.5" thickTop="1" thickBot="1" x14ac:dyDescent="0.3">
      <c r="A2" s="516" t="s">
        <v>1</v>
      </c>
      <c r="B2" s="516" t="s">
        <v>11</v>
      </c>
      <c r="C2" s="519" t="s">
        <v>101</v>
      </c>
      <c r="D2" s="513"/>
      <c r="E2" s="513"/>
      <c r="F2" s="513"/>
      <c r="G2" s="513"/>
      <c r="H2" s="513"/>
      <c r="I2" s="513"/>
      <c r="J2" s="519" t="s">
        <v>102</v>
      </c>
      <c r="K2" s="513"/>
      <c r="L2" s="513"/>
      <c r="M2" s="513"/>
      <c r="N2" s="513"/>
      <c r="O2" s="513"/>
      <c r="P2" s="520"/>
      <c r="Q2" s="513" t="s">
        <v>103</v>
      </c>
      <c r="R2" s="514"/>
      <c r="S2" s="514"/>
      <c r="T2" s="514"/>
      <c r="U2" s="514"/>
      <c r="V2" s="514"/>
      <c r="W2" s="515"/>
      <c r="X2" s="513" t="s">
        <v>104</v>
      </c>
      <c r="Y2" s="514"/>
      <c r="Z2" s="514"/>
      <c r="AA2" s="514"/>
      <c r="AB2" s="514"/>
      <c r="AC2" s="514"/>
      <c r="AD2" s="515"/>
      <c r="AE2" s="513" t="s">
        <v>105</v>
      </c>
      <c r="AF2" s="514"/>
      <c r="AG2" s="514"/>
      <c r="AH2" s="514"/>
      <c r="AI2" s="514"/>
      <c r="AJ2" s="514"/>
      <c r="AK2" s="515"/>
      <c r="AL2" s="513" t="s">
        <v>106</v>
      </c>
      <c r="AM2" s="514"/>
      <c r="AN2" s="514"/>
      <c r="AO2" s="514"/>
      <c r="AP2" s="514"/>
      <c r="AQ2" s="514"/>
      <c r="AR2" s="515"/>
      <c r="AS2" s="513" t="s">
        <v>107</v>
      </c>
      <c r="AT2" s="514"/>
      <c r="AU2" s="514"/>
      <c r="AV2" s="514"/>
      <c r="AW2" s="514"/>
      <c r="AX2" s="514"/>
      <c r="AY2" s="515"/>
      <c r="AZ2" s="513" t="s">
        <v>108</v>
      </c>
      <c r="BA2" s="514"/>
      <c r="BB2" s="514"/>
      <c r="BC2" s="514"/>
      <c r="BD2" s="514"/>
      <c r="BE2" s="514"/>
      <c r="BF2" s="515"/>
      <c r="BG2" s="513" t="s">
        <v>109</v>
      </c>
      <c r="BH2" s="514"/>
      <c r="BI2" s="514"/>
      <c r="BJ2" s="514"/>
      <c r="BK2" s="514"/>
      <c r="BL2" s="514"/>
      <c r="BM2" s="515"/>
      <c r="BN2" s="513" t="s">
        <v>110</v>
      </c>
      <c r="BO2" s="514"/>
      <c r="BP2" s="514"/>
      <c r="BQ2" s="514"/>
      <c r="BR2" s="514"/>
      <c r="BS2" s="514"/>
      <c r="BT2" s="515"/>
      <c r="BU2" s="513" t="s">
        <v>111</v>
      </c>
      <c r="BV2" s="514"/>
      <c r="BW2" s="514"/>
      <c r="BX2" s="514"/>
      <c r="BY2" s="514"/>
      <c r="BZ2" s="514"/>
      <c r="CA2" s="515"/>
      <c r="CB2" s="513" t="s">
        <v>7</v>
      </c>
      <c r="CC2" s="514"/>
      <c r="CD2" s="514"/>
      <c r="CE2" s="514"/>
      <c r="CF2" s="514"/>
      <c r="CG2" s="514"/>
      <c r="CH2" s="515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</row>
    <row r="3" spans="1:120" ht="13.5" thickTop="1" x14ac:dyDescent="0.2">
      <c r="A3" s="517"/>
      <c r="B3" s="517"/>
      <c r="C3" s="409" t="s">
        <v>98</v>
      </c>
      <c r="D3" s="412" t="s">
        <v>99</v>
      </c>
      <c r="E3" s="418" t="s">
        <v>62</v>
      </c>
      <c r="F3" s="412" t="s">
        <v>57</v>
      </c>
      <c r="G3" s="412" t="s">
        <v>59</v>
      </c>
      <c r="H3" s="412" t="s">
        <v>60</v>
      </c>
      <c r="I3" s="432" t="s">
        <v>58</v>
      </c>
      <c r="J3" s="409" t="s">
        <v>98</v>
      </c>
      <c r="K3" s="412" t="s">
        <v>99</v>
      </c>
      <c r="L3" s="418" t="s">
        <v>62</v>
      </c>
      <c r="M3" s="418" t="s">
        <v>57</v>
      </c>
      <c r="N3" s="418" t="s">
        <v>59</v>
      </c>
      <c r="O3" s="418" t="s">
        <v>60</v>
      </c>
      <c r="P3" s="421" t="s">
        <v>58</v>
      </c>
      <c r="Q3" s="509" t="s">
        <v>98</v>
      </c>
      <c r="R3" s="412" t="s">
        <v>99</v>
      </c>
      <c r="S3" s="418" t="s">
        <v>62</v>
      </c>
      <c r="T3" s="418" t="s">
        <v>57</v>
      </c>
      <c r="U3" s="418" t="s">
        <v>59</v>
      </c>
      <c r="V3" s="418" t="s">
        <v>60</v>
      </c>
      <c r="W3" s="421" t="s">
        <v>58</v>
      </c>
      <c r="X3" s="409" t="s">
        <v>98</v>
      </c>
      <c r="Y3" s="412" t="s">
        <v>99</v>
      </c>
      <c r="Z3" s="418" t="s">
        <v>62</v>
      </c>
      <c r="AA3" s="418" t="s">
        <v>57</v>
      </c>
      <c r="AB3" s="418" t="s">
        <v>59</v>
      </c>
      <c r="AC3" s="418" t="s">
        <v>60</v>
      </c>
      <c r="AD3" s="421" t="s">
        <v>58</v>
      </c>
      <c r="AE3" s="409" t="s">
        <v>98</v>
      </c>
      <c r="AF3" s="412" t="s">
        <v>99</v>
      </c>
      <c r="AG3" s="418" t="s">
        <v>62</v>
      </c>
      <c r="AH3" s="418" t="s">
        <v>57</v>
      </c>
      <c r="AI3" s="418" t="s">
        <v>59</v>
      </c>
      <c r="AJ3" s="418" t="s">
        <v>60</v>
      </c>
      <c r="AK3" s="421" t="s">
        <v>58</v>
      </c>
      <c r="AL3" s="409" t="s">
        <v>98</v>
      </c>
      <c r="AM3" s="412" t="s">
        <v>99</v>
      </c>
      <c r="AN3" s="418" t="s">
        <v>62</v>
      </c>
      <c r="AO3" s="418" t="s">
        <v>57</v>
      </c>
      <c r="AP3" s="418" t="s">
        <v>59</v>
      </c>
      <c r="AQ3" s="418" t="s">
        <v>60</v>
      </c>
      <c r="AR3" s="421" t="s">
        <v>58</v>
      </c>
      <c r="AS3" s="409" t="s">
        <v>98</v>
      </c>
      <c r="AT3" s="412" t="s">
        <v>99</v>
      </c>
      <c r="AU3" s="418" t="s">
        <v>62</v>
      </c>
      <c r="AV3" s="418" t="s">
        <v>57</v>
      </c>
      <c r="AW3" s="418" t="s">
        <v>59</v>
      </c>
      <c r="AX3" s="418" t="s">
        <v>60</v>
      </c>
      <c r="AY3" s="421" t="s">
        <v>58</v>
      </c>
      <c r="AZ3" s="409" t="s">
        <v>98</v>
      </c>
      <c r="BA3" s="412" t="s">
        <v>99</v>
      </c>
      <c r="BB3" s="418" t="s">
        <v>62</v>
      </c>
      <c r="BC3" s="418" t="s">
        <v>57</v>
      </c>
      <c r="BD3" s="418" t="s">
        <v>59</v>
      </c>
      <c r="BE3" s="418" t="s">
        <v>60</v>
      </c>
      <c r="BF3" s="421" t="s">
        <v>58</v>
      </c>
      <c r="BG3" s="409" t="s">
        <v>98</v>
      </c>
      <c r="BH3" s="412" t="s">
        <v>99</v>
      </c>
      <c r="BI3" s="418" t="s">
        <v>62</v>
      </c>
      <c r="BJ3" s="418" t="s">
        <v>57</v>
      </c>
      <c r="BK3" s="418" t="s">
        <v>59</v>
      </c>
      <c r="BL3" s="418" t="s">
        <v>60</v>
      </c>
      <c r="BM3" s="421" t="s">
        <v>58</v>
      </c>
      <c r="BN3" s="409" t="s">
        <v>98</v>
      </c>
      <c r="BO3" s="412" t="s">
        <v>99</v>
      </c>
      <c r="BP3" s="418" t="s">
        <v>62</v>
      </c>
      <c r="BQ3" s="418" t="s">
        <v>57</v>
      </c>
      <c r="BR3" s="418" t="s">
        <v>59</v>
      </c>
      <c r="BS3" s="418" t="s">
        <v>60</v>
      </c>
      <c r="BT3" s="421" t="s">
        <v>58</v>
      </c>
      <c r="BU3" s="409" t="s">
        <v>98</v>
      </c>
      <c r="BV3" s="412" t="s">
        <v>99</v>
      </c>
      <c r="BW3" s="418" t="s">
        <v>62</v>
      </c>
      <c r="BX3" s="418" t="s">
        <v>57</v>
      </c>
      <c r="BY3" s="418" t="s">
        <v>59</v>
      </c>
      <c r="BZ3" s="418" t="s">
        <v>60</v>
      </c>
      <c r="CA3" s="421" t="s">
        <v>58</v>
      </c>
      <c r="CB3" s="409" t="s">
        <v>98</v>
      </c>
      <c r="CC3" s="412" t="s">
        <v>99</v>
      </c>
      <c r="CD3" s="418" t="s">
        <v>62</v>
      </c>
      <c r="CE3" s="418" t="s">
        <v>57</v>
      </c>
      <c r="CF3" s="418" t="s">
        <v>59</v>
      </c>
      <c r="CG3" s="418" t="s">
        <v>60</v>
      </c>
      <c r="CH3" s="421" t="s">
        <v>58</v>
      </c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</row>
    <row r="4" spans="1:120" ht="14.25" customHeight="1" x14ac:dyDescent="0.2">
      <c r="A4" s="517"/>
      <c r="B4" s="517"/>
      <c r="C4" s="410"/>
      <c r="D4" s="413"/>
      <c r="E4" s="419"/>
      <c r="F4" s="505"/>
      <c r="G4" s="505"/>
      <c r="H4" s="505"/>
      <c r="I4" s="511"/>
      <c r="J4" s="410"/>
      <c r="K4" s="413"/>
      <c r="L4" s="419"/>
      <c r="M4" s="505"/>
      <c r="N4" s="505"/>
      <c r="O4" s="505"/>
      <c r="P4" s="507"/>
      <c r="Q4" s="500"/>
      <c r="R4" s="413"/>
      <c r="S4" s="419"/>
      <c r="T4" s="505"/>
      <c r="U4" s="505"/>
      <c r="V4" s="505"/>
      <c r="W4" s="507"/>
      <c r="X4" s="410"/>
      <c r="Y4" s="413"/>
      <c r="Z4" s="419"/>
      <c r="AA4" s="505"/>
      <c r="AB4" s="505"/>
      <c r="AC4" s="505"/>
      <c r="AD4" s="507"/>
      <c r="AE4" s="410"/>
      <c r="AF4" s="413"/>
      <c r="AG4" s="419"/>
      <c r="AH4" s="505"/>
      <c r="AI4" s="505"/>
      <c r="AJ4" s="505"/>
      <c r="AK4" s="507"/>
      <c r="AL4" s="410"/>
      <c r="AM4" s="413"/>
      <c r="AN4" s="419"/>
      <c r="AO4" s="505"/>
      <c r="AP4" s="505"/>
      <c r="AQ4" s="505"/>
      <c r="AR4" s="507"/>
      <c r="AS4" s="410"/>
      <c r="AT4" s="413"/>
      <c r="AU4" s="419"/>
      <c r="AV4" s="505"/>
      <c r="AW4" s="505"/>
      <c r="AX4" s="505"/>
      <c r="AY4" s="507"/>
      <c r="AZ4" s="410"/>
      <c r="BA4" s="413"/>
      <c r="BB4" s="419"/>
      <c r="BC4" s="505"/>
      <c r="BD4" s="505"/>
      <c r="BE4" s="505"/>
      <c r="BF4" s="507"/>
      <c r="BG4" s="410"/>
      <c r="BH4" s="413"/>
      <c r="BI4" s="419"/>
      <c r="BJ4" s="505"/>
      <c r="BK4" s="505"/>
      <c r="BL4" s="505"/>
      <c r="BM4" s="507"/>
      <c r="BN4" s="410"/>
      <c r="BO4" s="413"/>
      <c r="BP4" s="419"/>
      <c r="BQ4" s="505"/>
      <c r="BR4" s="505"/>
      <c r="BS4" s="505"/>
      <c r="BT4" s="507"/>
      <c r="BU4" s="410"/>
      <c r="BV4" s="413"/>
      <c r="BW4" s="419"/>
      <c r="BX4" s="505"/>
      <c r="BY4" s="505"/>
      <c r="BZ4" s="505"/>
      <c r="CA4" s="507"/>
      <c r="CB4" s="410"/>
      <c r="CC4" s="413"/>
      <c r="CD4" s="419"/>
      <c r="CE4" s="505"/>
      <c r="CF4" s="505"/>
      <c r="CG4" s="505"/>
      <c r="CH4" s="507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</row>
    <row r="5" spans="1:120" ht="14.25" customHeight="1" x14ac:dyDescent="0.2">
      <c r="A5" s="517"/>
      <c r="B5" s="517"/>
      <c r="C5" s="410"/>
      <c r="D5" s="413"/>
      <c r="E5" s="419"/>
      <c r="F5" s="505"/>
      <c r="G5" s="505"/>
      <c r="H5" s="505"/>
      <c r="I5" s="511"/>
      <c r="J5" s="410"/>
      <c r="K5" s="413"/>
      <c r="L5" s="419"/>
      <c r="M5" s="505"/>
      <c r="N5" s="505"/>
      <c r="O5" s="505"/>
      <c r="P5" s="507"/>
      <c r="Q5" s="500"/>
      <c r="R5" s="413"/>
      <c r="S5" s="419"/>
      <c r="T5" s="505"/>
      <c r="U5" s="505"/>
      <c r="V5" s="505"/>
      <c r="W5" s="507"/>
      <c r="X5" s="410"/>
      <c r="Y5" s="413"/>
      <c r="Z5" s="419"/>
      <c r="AA5" s="505"/>
      <c r="AB5" s="505"/>
      <c r="AC5" s="505"/>
      <c r="AD5" s="507"/>
      <c r="AE5" s="410"/>
      <c r="AF5" s="413"/>
      <c r="AG5" s="419"/>
      <c r="AH5" s="505"/>
      <c r="AI5" s="505"/>
      <c r="AJ5" s="505"/>
      <c r="AK5" s="507"/>
      <c r="AL5" s="410"/>
      <c r="AM5" s="413"/>
      <c r="AN5" s="419"/>
      <c r="AO5" s="505"/>
      <c r="AP5" s="505"/>
      <c r="AQ5" s="505"/>
      <c r="AR5" s="507"/>
      <c r="AS5" s="410"/>
      <c r="AT5" s="413"/>
      <c r="AU5" s="419"/>
      <c r="AV5" s="505"/>
      <c r="AW5" s="505"/>
      <c r="AX5" s="505"/>
      <c r="AY5" s="507"/>
      <c r="AZ5" s="410"/>
      <c r="BA5" s="413"/>
      <c r="BB5" s="419"/>
      <c r="BC5" s="505"/>
      <c r="BD5" s="505"/>
      <c r="BE5" s="505"/>
      <c r="BF5" s="507"/>
      <c r="BG5" s="410"/>
      <c r="BH5" s="413"/>
      <c r="BI5" s="419"/>
      <c r="BJ5" s="505"/>
      <c r="BK5" s="505"/>
      <c r="BL5" s="505"/>
      <c r="BM5" s="507"/>
      <c r="BN5" s="410"/>
      <c r="BO5" s="413"/>
      <c r="BP5" s="419"/>
      <c r="BQ5" s="505"/>
      <c r="BR5" s="505"/>
      <c r="BS5" s="505"/>
      <c r="BT5" s="507"/>
      <c r="BU5" s="410"/>
      <c r="BV5" s="413"/>
      <c r="BW5" s="419"/>
      <c r="BX5" s="505"/>
      <c r="BY5" s="505"/>
      <c r="BZ5" s="505"/>
      <c r="CA5" s="507"/>
      <c r="CB5" s="410"/>
      <c r="CC5" s="413"/>
      <c r="CD5" s="419"/>
      <c r="CE5" s="505"/>
      <c r="CF5" s="505"/>
      <c r="CG5" s="505"/>
      <c r="CH5" s="507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</row>
    <row r="6" spans="1:120" ht="14.25" customHeight="1" thickBot="1" x14ac:dyDescent="0.25">
      <c r="A6" s="517"/>
      <c r="B6" s="517"/>
      <c r="C6" s="411"/>
      <c r="D6" s="414"/>
      <c r="E6" s="420"/>
      <c r="F6" s="506"/>
      <c r="G6" s="506"/>
      <c r="H6" s="506"/>
      <c r="I6" s="512"/>
      <c r="J6" s="411"/>
      <c r="K6" s="414"/>
      <c r="L6" s="420"/>
      <c r="M6" s="506"/>
      <c r="N6" s="506"/>
      <c r="O6" s="506"/>
      <c r="P6" s="508"/>
      <c r="Q6" s="510"/>
      <c r="R6" s="414"/>
      <c r="S6" s="420"/>
      <c r="T6" s="506"/>
      <c r="U6" s="506"/>
      <c r="V6" s="506"/>
      <c r="W6" s="508"/>
      <c r="X6" s="411"/>
      <c r="Y6" s="414"/>
      <c r="Z6" s="420"/>
      <c r="AA6" s="506"/>
      <c r="AB6" s="506"/>
      <c r="AC6" s="506"/>
      <c r="AD6" s="508"/>
      <c r="AE6" s="411"/>
      <c r="AF6" s="414"/>
      <c r="AG6" s="420"/>
      <c r="AH6" s="506"/>
      <c r="AI6" s="506"/>
      <c r="AJ6" s="506"/>
      <c r="AK6" s="508"/>
      <c r="AL6" s="411"/>
      <c r="AM6" s="414"/>
      <c r="AN6" s="420"/>
      <c r="AO6" s="506"/>
      <c r="AP6" s="506"/>
      <c r="AQ6" s="506"/>
      <c r="AR6" s="508"/>
      <c r="AS6" s="411"/>
      <c r="AT6" s="414"/>
      <c r="AU6" s="420"/>
      <c r="AV6" s="506"/>
      <c r="AW6" s="506"/>
      <c r="AX6" s="506"/>
      <c r="AY6" s="508"/>
      <c r="AZ6" s="411"/>
      <c r="BA6" s="414"/>
      <c r="BB6" s="420"/>
      <c r="BC6" s="506"/>
      <c r="BD6" s="506"/>
      <c r="BE6" s="506"/>
      <c r="BF6" s="508"/>
      <c r="BG6" s="411"/>
      <c r="BH6" s="414"/>
      <c r="BI6" s="420"/>
      <c r="BJ6" s="506"/>
      <c r="BK6" s="506"/>
      <c r="BL6" s="506"/>
      <c r="BM6" s="508"/>
      <c r="BN6" s="411"/>
      <c r="BO6" s="414"/>
      <c r="BP6" s="420"/>
      <c r="BQ6" s="506"/>
      <c r="BR6" s="506"/>
      <c r="BS6" s="506"/>
      <c r="BT6" s="508"/>
      <c r="BU6" s="411"/>
      <c r="BV6" s="414"/>
      <c r="BW6" s="420"/>
      <c r="BX6" s="506"/>
      <c r="BY6" s="506"/>
      <c r="BZ6" s="506"/>
      <c r="CA6" s="508"/>
      <c r="CB6" s="411"/>
      <c r="CC6" s="414"/>
      <c r="CD6" s="420"/>
      <c r="CE6" s="506"/>
      <c r="CF6" s="506"/>
      <c r="CG6" s="506"/>
      <c r="CH6" s="508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</row>
    <row r="7" spans="1:120" ht="16.5" thickTop="1" thickBot="1" x14ac:dyDescent="0.3">
      <c r="A7" s="518"/>
      <c r="B7" s="518"/>
      <c r="C7" s="174" t="s">
        <v>14</v>
      </c>
      <c r="D7" s="175" t="s">
        <v>15</v>
      </c>
      <c r="E7" s="175" t="s">
        <v>100</v>
      </c>
      <c r="F7" s="175"/>
      <c r="G7" s="175"/>
      <c r="H7" s="175"/>
      <c r="I7" s="176"/>
      <c r="J7" s="174" t="s">
        <v>14</v>
      </c>
      <c r="K7" s="175" t="s">
        <v>15</v>
      </c>
      <c r="L7" s="175" t="s">
        <v>100</v>
      </c>
      <c r="M7" s="175"/>
      <c r="N7" s="175"/>
      <c r="O7" s="175"/>
      <c r="P7" s="177"/>
      <c r="Q7" s="178" t="s">
        <v>14</v>
      </c>
      <c r="R7" s="175" t="s">
        <v>15</v>
      </c>
      <c r="S7" s="175" t="s">
        <v>100</v>
      </c>
      <c r="T7" s="175"/>
      <c r="U7" s="175"/>
      <c r="V7" s="175"/>
      <c r="W7" s="176"/>
      <c r="X7" s="174" t="s">
        <v>14</v>
      </c>
      <c r="Y7" s="175" t="s">
        <v>15</v>
      </c>
      <c r="Z7" s="175" t="s">
        <v>100</v>
      </c>
      <c r="AA7" s="175"/>
      <c r="AB7" s="175"/>
      <c r="AC7" s="175"/>
      <c r="AD7" s="177"/>
      <c r="AE7" s="174" t="s">
        <v>14</v>
      </c>
      <c r="AF7" s="175" t="s">
        <v>15</v>
      </c>
      <c r="AG7" s="175" t="s">
        <v>100</v>
      </c>
      <c r="AH7" s="175"/>
      <c r="AI7" s="175"/>
      <c r="AJ7" s="175"/>
      <c r="AK7" s="177"/>
      <c r="AL7" s="174" t="s">
        <v>14</v>
      </c>
      <c r="AM7" s="175" t="s">
        <v>15</v>
      </c>
      <c r="AN7" s="175" t="s">
        <v>100</v>
      </c>
      <c r="AO7" s="175"/>
      <c r="AP7" s="175"/>
      <c r="AQ7" s="175"/>
      <c r="AR7" s="177"/>
      <c r="AS7" s="174" t="s">
        <v>14</v>
      </c>
      <c r="AT7" s="175" t="s">
        <v>15</v>
      </c>
      <c r="AU7" s="175" t="s">
        <v>100</v>
      </c>
      <c r="AV7" s="175"/>
      <c r="AW7" s="175"/>
      <c r="AX7" s="175"/>
      <c r="AY7" s="177"/>
      <c r="AZ7" s="174" t="s">
        <v>14</v>
      </c>
      <c r="BA7" s="175" t="s">
        <v>15</v>
      </c>
      <c r="BB7" s="175" t="s">
        <v>100</v>
      </c>
      <c r="BC7" s="175"/>
      <c r="BD7" s="175"/>
      <c r="BE7" s="175"/>
      <c r="BF7" s="177"/>
      <c r="BG7" s="174" t="s">
        <v>14</v>
      </c>
      <c r="BH7" s="175" t="s">
        <v>15</v>
      </c>
      <c r="BI7" s="175" t="s">
        <v>100</v>
      </c>
      <c r="BJ7" s="175"/>
      <c r="BK7" s="175"/>
      <c r="BL7" s="175"/>
      <c r="BM7" s="177"/>
      <c r="BN7" s="174" t="s">
        <v>14</v>
      </c>
      <c r="BO7" s="175" t="s">
        <v>15</v>
      </c>
      <c r="BP7" s="175" t="s">
        <v>100</v>
      </c>
      <c r="BQ7" s="175"/>
      <c r="BR7" s="175"/>
      <c r="BS7" s="175"/>
      <c r="BT7" s="177"/>
      <c r="BU7" s="174" t="s">
        <v>14</v>
      </c>
      <c r="BV7" s="175" t="s">
        <v>15</v>
      </c>
      <c r="BW7" s="175" t="s">
        <v>100</v>
      </c>
      <c r="BX7" s="175"/>
      <c r="BY7" s="175"/>
      <c r="BZ7" s="175"/>
      <c r="CA7" s="177"/>
      <c r="CB7" s="174" t="s">
        <v>14</v>
      </c>
      <c r="CC7" s="175" t="s">
        <v>15</v>
      </c>
      <c r="CD7" s="175" t="s">
        <v>100</v>
      </c>
      <c r="CE7" s="175"/>
      <c r="CF7" s="175"/>
      <c r="CG7" s="175"/>
      <c r="CH7" s="177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</row>
    <row r="8" spans="1:120" ht="12.75" customHeight="1" thickTop="1" x14ac:dyDescent="0.2">
      <c r="A8" s="424">
        <v>2005</v>
      </c>
      <c r="B8" s="75" t="s">
        <v>21</v>
      </c>
      <c r="C8" s="272"/>
      <c r="D8" s="273"/>
      <c r="E8" s="13" t="str">
        <f>IF(C8=0,"-",(C8/D8*1000))</f>
        <v>-</v>
      </c>
      <c r="F8" s="13" t="str">
        <f>IF(ISERROR($C$86/$D$86*1000)=TRUE,"-",($C$86/$D$86*1000))</f>
        <v>-</v>
      </c>
      <c r="G8" s="368">
        <v>0</v>
      </c>
      <c r="H8" s="368">
        <v>0</v>
      </c>
      <c r="I8" s="30" t="str">
        <f>IF(C8=0,"",(((F8*0.001)+2.58*(SQRT(F8*0.001/C8))))*1000)</f>
        <v/>
      </c>
      <c r="J8" s="291"/>
      <c r="K8" s="273"/>
      <c r="L8" s="13" t="str">
        <f>IF(J8=0,"-",(J8/K8*1000))</f>
        <v>-</v>
      </c>
      <c r="M8" s="13" t="str">
        <f>IF(ISERROR($J$86/$K$86*1000)=TRUE,"-",($J$86/$K$86*1000))</f>
        <v>-</v>
      </c>
      <c r="N8" s="368">
        <v>0</v>
      </c>
      <c r="O8" s="368">
        <v>0</v>
      </c>
      <c r="P8" s="14" t="str">
        <f t="shared" ref="P8:P71" si="0">IF(J8=0,"",(((M8*0.001)+2.58*(SQRT(M8*0.001/J8))))*1000)</f>
        <v/>
      </c>
      <c r="Q8" s="291"/>
      <c r="R8" s="273"/>
      <c r="S8" s="13" t="str">
        <f>IF(Q8=0,"-",(Q8/R8*1000))</f>
        <v>-</v>
      </c>
      <c r="T8" s="13" t="str">
        <f>IF(ISERROR($Q$86/$R$86*1000)=TRUE,"-",($Q$86/$R$86*1000))</f>
        <v>-</v>
      </c>
      <c r="U8" s="368">
        <v>0</v>
      </c>
      <c r="V8" s="368">
        <v>0</v>
      </c>
      <c r="W8" s="14" t="str">
        <f t="shared" ref="W8:W71" si="1">IF(Q8=0,"",(((T8*0.001)+2.58*(SQRT(T8*0.001/Q8))))*1000)</f>
        <v/>
      </c>
      <c r="X8" s="291"/>
      <c r="Y8" s="273"/>
      <c r="Z8" s="13" t="str">
        <f>IF(X8=0,"-",(X8/Y8*1000))</f>
        <v>-</v>
      </c>
      <c r="AA8" s="13" t="str">
        <f>IF(ISERROR($X$86/$Y$86*1000)=TRUE,"-",($X$86/$Y$86*1000))</f>
        <v>-</v>
      </c>
      <c r="AB8" s="368">
        <v>0</v>
      </c>
      <c r="AC8" s="368">
        <v>0</v>
      </c>
      <c r="AD8" s="14" t="str">
        <f>IF(Y8=0,"",(((AA8*0.001)+2.58*(SQRT(AA8*0.001/Y8))))*1000)</f>
        <v/>
      </c>
      <c r="AE8" s="291"/>
      <c r="AF8" s="273"/>
      <c r="AG8" s="13" t="str">
        <f>IF(AE8=0,"-",(AE8/AF8*1000))</f>
        <v>-</v>
      </c>
      <c r="AH8" s="13" t="str">
        <f>IF(ISERROR($AE$86/$AF$86*1000)=TRUE,"-",($AE$86/$AF$86*1000))</f>
        <v>-</v>
      </c>
      <c r="AI8" s="368">
        <v>0</v>
      </c>
      <c r="AJ8" s="368">
        <v>0</v>
      </c>
      <c r="AK8" s="14" t="str">
        <f t="shared" ref="AK8:AK71" si="2">IF(AE8=0,"",(((AH8*0.001)+2.58*(SQRT(AH8*0.001/AE8))))*1000)</f>
        <v/>
      </c>
      <c r="AL8" s="291"/>
      <c r="AM8" s="273"/>
      <c r="AN8" s="13" t="str">
        <f>IF(AL8=0,"-",(AL8/AM8*1000))</f>
        <v>-</v>
      </c>
      <c r="AO8" s="13" t="str">
        <f>IF(ISERROR($AL$86/$AM$86*1000)=TRUE,"-",($AL$86/$AM$86*1000))</f>
        <v>-</v>
      </c>
      <c r="AP8" s="368">
        <v>0</v>
      </c>
      <c r="AQ8" s="368">
        <v>0</v>
      </c>
      <c r="AR8" s="14" t="str">
        <f t="shared" ref="AR8:AR71" si="3">IF(AL8=0,"",(((AO8*0.001)+2.58*(SQRT(AO8*0.001/AL8))))*1000)</f>
        <v/>
      </c>
      <c r="AS8" s="291"/>
      <c r="AT8" s="273"/>
      <c r="AU8" s="13" t="str">
        <f>IF(AS8=0,"-",(AS8/AT8*1000))</f>
        <v>-</v>
      </c>
      <c r="AV8" s="13" t="str">
        <f>IF(ISERROR($AS$86/$AT$86*1000)=TRUE,"-",($AS$86/$AT$86*1000))</f>
        <v>-</v>
      </c>
      <c r="AW8" s="368">
        <v>0</v>
      </c>
      <c r="AX8" s="368">
        <v>0</v>
      </c>
      <c r="AY8" s="14" t="str">
        <f t="shared" ref="AY8:AY71" si="4">IF(AS8=0,"",(((AV8*0.001)+2.58*(SQRT(AV8*0.001/AS8))))*1000)</f>
        <v/>
      </c>
      <c r="AZ8" s="291"/>
      <c r="BA8" s="273"/>
      <c r="BB8" s="13" t="str">
        <f>IF(AZ8=0,"-",(AZ8/BA8*1000))</f>
        <v>-</v>
      </c>
      <c r="BC8" s="13" t="str">
        <f>IF(ISERROR($AZ$86/$BA$86*1000)=TRUE,"-",($AZ$86/$BA$86*1000))</f>
        <v>-</v>
      </c>
      <c r="BD8" s="368">
        <v>0</v>
      </c>
      <c r="BE8" s="368">
        <v>0</v>
      </c>
      <c r="BF8" s="14" t="str">
        <f t="shared" ref="BF8:BF71" si="5">IF(AZ8=0,"",(((BC8*0.001)+2.58*(SQRT(BC8*0.001/AZ8))))*1000)</f>
        <v/>
      </c>
      <c r="BG8" s="291"/>
      <c r="BH8" s="273"/>
      <c r="BI8" s="13" t="str">
        <f>IF(BG8=0,"-",(BG8/BH8*1000))</f>
        <v>-</v>
      </c>
      <c r="BJ8" s="13" t="str">
        <f>IF(ISERROR($BG$86/$BH$86*1000)=TRUE,"-",($BG$86/$BH$86*1000))</f>
        <v>-</v>
      </c>
      <c r="BK8" s="368">
        <v>0</v>
      </c>
      <c r="BL8" s="368">
        <v>0</v>
      </c>
      <c r="BM8" s="14" t="str">
        <f t="shared" ref="BM8:BM71" si="6">IF(BG8=0,"",(((BJ8*0.001)+2.58*(SQRT(BJ8*0.001/BG8))))*1000)</f>
        <v/>
      </c>
      <c r="BN8" s="291"/>
      <c r="BO8" s="273"/>
      <c r="BP8" s="13" t="str">
        <f>IF(BN8=0,"-",(BN8/BO8*1000))</f>
        <v>-</v>
      </c>
      <c r="BQ8" s="13" t="str">
        <f>IF(ISERROR($BN$86/$BO$86*1000)=TRUE,"-",($BN$86/$BO$86*1000))</f>
        <v>-</v>
      </c>
      <c r="BR8" s="368">
        <v>0</v>
      </c>
      <c r="BS8" s="368">
        <v>0</v>
      </c>
      <c r="BT8" s="14" t="str">
        <f t="shared" ref="BT8:BT71" si="7">IF(BN8=0,"",(((BQ8*0.001)+2.58*(SQRT(BQ8*0.001/BN8))))*1000)</f>
        <v/>
      </c>
      <c r="BU8" s="291"/>
      <c r="BV8" s="273"/>
      <c r="BW8" s="13" t="str">
        <f>IF(BU8=0,"-",(BU8/BV8*1000))</f>
        <v>-</v>
      </c>
      <c r="BX8" s="13" t="str">
        <f>IF(ISERROR($BU$86/$BV$86*1000)=TRUE,"-",($BU$86/$BV$86*1000))</f>
        <v>-</v>
      </c>
      <c r="BY8" s="368">
        <v>0</v>
      </c>
      <c r="BZ8" s="368">
        <v>0</v>
      </c>
      <c r="CA8" s="14" t="str">
        <f t="shared" ref="CA8:CA71" si="8">IF(BU8=0,"",(((BX8*0.001)+2.58*(SQRT(BX8*0.001/BU8))))*1000)</f>
        <v/>
      </c>
      <c r="CB8" s="291"/>
      <c r="CC8" s="273"/>
      <c r="CD8" s="13" t="str">
        <f>IF(CB8=0,"-",(CB8/CC8*1000))</f>
        <v>-</v>
      </c>
      <c r="CE8" s="13" t="str">
        <f>IF(ISERROR($CB$86/$CC$86*1000)=TRUE,"-",($CB$86/$CC$86*1000))</f>
        <v>-</v>
      </c>
      <c r="CF8" s="368">
        <v>0</v>
      </c>
      <c r="CG8" s="368">
        <v>0</v>
      </c>
      <c r="CH8" s="14" t="str">
        <f t="shared" ref="CH8:CH71" si="9">IF(CB8=0,"",(((CE8*0.001)+2.58*(SQRT(CE8*0.001/CB8))))*1000)</f>
        <v/>
      </c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</row>
    <row r="9" spans="1:120" x14ac:dyDescent="0.2">
      <c r="A9" s="425"/>
      <c r="B9" s="56" t="s">
        <v>22</v>
      </c>
      <c r="C9" s="266"/>
      <c r="D9" s="267"/>
      <c r="E9" s="7" t="str">
        <f t="shared" ref="E9:E71" si="10">IF(C9=0,"-",(C9/D9*1000))</f>
        <v>-</v>
      </c>
      <c r="F9" s="7" t="str">
        <f t="shared" ref="F9:F72" si="11">IF(ISERROR($C$86/$D$86*1000)=TRUE,"-",($C$86/$D$86*1000))</f>
        <v>-</v>
      </c>
      <c r="G9" s="368">
        <v>0</v>
      </c>
      <c r="H9" s="368">
        <v>0</v>
      </c>
      <c r="I9" s="9" t="str">
        <f t="shared" ref="I9:I72" si="12">IF(C9=0,"",(((F9*0.001)+2.58*(SQRT(F9*0.001/C9))))*1000)</f>
        <v/>
      </c>
      <c r="J9" s="288"/>
      <c r="K9" s="267"/>
      <c r="L9" s="7" t="str">
        <f t="shared" ref="L9:L72" si="13">IF(J9=0,"-",(J9/K9*1000))</f>
        <v>-</v>
      </c>
      <c r="M9" s="7" t="str">
        <f t="shared" ref="M9:M72" si="14">IF(ISERROR($J$86/$K$86*1000)=TRUE,"-",($J$86/$K$86*1000))</f>
        <v>-</v>
      </c>
      <c r="N9" s="368">
        <v>0</v>
      </c>
      <c r="O9" s="368">
        <v>0</v>
      </c>
      <c r="P9" s="10" t="str">
        <f t="shared" si="0"/>
        <v/>
      </c>
      <c r="Q9" s="288"/>
      <c r="R9" s="267"/>
      <c r="S9" s="7" t="str">
        <f t="shared" ref="S9:S72" si="15">IF(Q9=0,"-",(Q9/R9*1000))</f>
        <v>-</v>
      </c>
      <c r="T9" s="7" t="str">
        <f t="shared" ref="T9:T72" si="16">IF(ISERROR($Q$86/$R$86*1000)=TRUE,"-",($Q$86/$R$86*1000))</f>
        <v>-</v>
      </c>
      <c r="U9" s="368">
        <v>0</v>
      </c>
      <c r="V9" s="368">
        <v>0</v>
      </c>
      <c r="W9" s="10" t="str">
        <f t="shared" si="1"/>
        <v/>
      </c>
      <c r="X9" s="288"/>
      <c r="Y9" s="267"/>
      <c r="Z9" s="7" t="str">
        <f t="shared" ref="Z9:Z72" si="17">IF(X9=0,"-",(X9/Y9*1000))</f>
        <v>-</v>
      </c>
      <c r="AA9" s="7" t="str">
        <f t="shared" ref="AA9:AA72" si="18">IF(ISERROR($X$86/$Y$86*1000)=TRUE,"-",($X$86/$Y$86*1000))</f>
        <v>-</v>
      </c>
      <c r="AB9" s="368">
        <v>0</v>
      </c>
      <c r="AC9" s="368">
        <v>0</v>
      </c>
      <c r="AD9" s="14" t="str">
        <f t="shared" ref="AD9:AD19" si="19">IF(Y9=0,"",(((AA9*0.001)+2.58*(SQRT(AA9*0.001/Y9))))*1000)</f>
        <v/>
      </c>
      <c r="AE9" s="288"/>
      <c r="AF9" s="267"/>
      <c r="AG9" s="7" t="str">
        <f t="shared" ref="AG9:AG72" si="20">IF(AE9=0,"-",(AE9/AF9*1000))</f>
        <v>-</v>
      </c>
      <c r="AH9" s="7" t="str">
        <f t="shared" ref="AH9:AH72" si="21">IF(ISERROR($AE$86/$AF$86*1000)=TRUE,"-",($AE$86/$AF$86*1000))</f>
        <v>-</v>
      </c>
      <c r="AI9" s="368">
        <v>0</v>
      </c>
      <c r="AJ9" s="368">
        <v>0</v>
      </c>
      <c r="AK9" s="10" t="str">
        <f t="shared" si="2"/>
        <v/>
      </c>
      <c r="AL9" s="288"/>
      <c r="AM9" s="267"/>
      <c r="AN9" s="7" t="str">
        <f t="shared" ref="AN9:AN72" si="22">IF(AL9=0,"-",(AL9/AM9*1000))</f>
        <v>-</v>
      </c>
      <c r="AO9" s="7" t="str">
        <f t="shared" ref="AO9:AO72" si="23">IF(ISERROR($AL$86/$AM$86*1000)=TRUE,"-",($AL$86/$AM$86*1000))</f>
        <v>-</v>
      </c>
      <c r="AP9" s="368">
        <v>0</v>
      </c>
      <c r="AQ9" s="368">
        <v>0</v>
      </c>
      <c r="AR9" s="10" t="str">
        <f t="shared" si="3"/>
        <v/>
      </c>
      <c r="AS9" s="288"/>
      <c r="AT9" s="267"/>
      <c r="AU9" s="7" t="str">
        <f t="shared" ref="AU9:AU72" si="24">IF(AS9=0,"-",(AS9/AT9*1000))</f>
        <v>-</v>
      </c>
      <c r="AV9" s="7" t="str">
        <f t="shared" ref="AV9:AV72" si="25">IF(ISERROR($AS$86/$AT$86*1000)=TRUE,"-",($AS$86/$AT$86*1000))</f>
        <v>-</v>
      </c>
      <c r="AW9" s="368">
        <v>0</v>
      </c>
      <c r="AX9" s="368">
        <v>0</v>
      </c>
      <c r="AY9" s="10" t="str">
        <f t="shared" si="4"/>
        <v/>
      </c>
      <c r="AZ9" s="288"/>
      <c r="BA9" s="267"/>
      <c r="BB9" s="7" t="str">
        <f t="shared" ref="BB9:BB72" si="26">IF(AZ9=0,"-",(AZ9/BA9*1000))</f>
        <v>-</v>
      </c>
      <c r="BC9" s="7" t="str">
        <f t="shared" ref="BC9:BC72" si="27">IF(ISERROR($AZ$86/$BA$86*1000)=TRUE,"-",($AZ$86/$BA$86*1000))</f>
        <v>-</v>
      </c>
      <c r="BD9" s="368">
        <v>0</v>
      </c>
      <c r="BE9" s="368">
        <v>0</v>
      </c>
      <c r="BF9" s="10" t="str">
        <f t="shared" si="5"/>
        <v/>
      </c>
      <c r="BG9" s="288"/>
      <c r="BH9" s="267"/>
      <c r="BI9" s="7" t="str">
        <f t="shared" ref="BI9:BI72" si="28">IF(BG9=0,"-",(BG9/BH9*1000))</f>
        <v>-</v>
      </c>
      <c r="BJ9" s="7" t="str">
        <f t="shared" ref="BJ9:BJ72" si="29">IF(ISERROR($BG$86/$BH$86*1000)=TRUE,"-",($BG$86/$BH$86*1000))</f>
        <v>-</v>
      </c>
      <c r="BK9" s="368">
        <v>0</v>
      </c>
      <c r="BL9" s="368">
        <v>0</v>
      </c>
      <c r="BM9" s="10" t="str">
        <f t="shared" si="6"/>
        <v/>
      </c>
      <c r="BN9" s="288"/>
      <c r="BO9" s="267"/>
      <c r="BP9" s="7" t="str">
        <f t="shared" ref="BP9:BP72" si="30">IF(BN9=0,"-",(BN9/BO9*1000))</f>
        <v>-</v>
      </c>
      <c r="BQ9" s="7" t="str">
        <f t="shared" ref="BQ9:BQ72" si="31">IF(ISERROR($BN$86/$BO$86*1000)=TRUE,"-",($BN$86/$BO$86*1000))</f>
        <v>-</v>
      </c>
      <c r="BR9" s="368">
        <v>0</v>
      </c>
      <c r="BS9" s="368">
        <v>0</v>
      </c>
      <c r="BT9" s="10" t="str">
        <f t="shared" si="7"/>
        <v/>
      </c>
      <c r="BU9" s="288"/>
      <c r="BV9" s="267"/>
      <c r="BW9" s="7" t="str">
        <f t="shared" ref="BW9:BW72" si="32">IF(BU9=0,"-",(BU9/BV9*1000))</f>
        <v>-</v>
      </c>
      <c r="BX9" s="7" t="str">
        <f t="shared" ref="BX9:BX72" si="33">IF(ISERROR($BU$86/$BV$86*1000)=TRUE,"-",($BU$86/$BV$86*1000))</f>
        <v>-</v>
      </c>
      <c r="BY9" s="368">
        <v>0</v>
      </c>
      <c r="BZ9" s="368">
        <v>0</v>
      </c>
      <c r="CA9" s="10" t="str">
        <f t="shared" si="8"/>
        <v/>
      </c>
      <c r="CB9" s="288"/>
      <c r="CC9" s="267"/>
      <c r="CD9" s="7" t="str">
        <f t="shared" ref="CD9:CD72" si="34">IF(CB9=0,"-",(CB9/CC9*1000))</f>
        <v>-</v>
      </c>
      <c r="CE9" s="7" t="str">
        <f t="shared" ref="CE9:CE72" si="35">IF(ISERROR($CB$86/$CC$86*1000)=TRUE,"-",($CB$86/$CC$86*1000))</f>
        <v>-</v>
      </c>
      <c r="CF9" s="368">
        <v>0</v>
      </c>
      <c r="CG9" s="368">
        <v>0</v>
      </c>
      <c r="CH9" s="10" t="str">
        <f t="shared" si="9"/>
        <v/>
      </c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</row>
    <row r="10" spans="1:120" x14ac:dyDescent="0.2">
      <c r="A10" s="425"/>
      <c r="B10" s="56" t="s">
        <v>23</v>
      </c>
      <c r="C10" s="266"/>
      <c r="D10" s="267"/>
      <c r="E10" s="7" t="str">
        <f t="shared" si="10"/>
        <v>-</v>
      </c>
      <c r="F10" s="7" t="str">
        <f t="shared" si="11"/>
        <v>-</v>
      </c>
      <c r="G10" s="368">
        <v>0</v>
      </c>
      <c r="H10" s="368">
        <v>0</v>
      </c>
      <c r="I10" s="9" t="str">
        <f t="shared" si="12"/>
        <v/>
      </c>
      <c r="J10" s="288"/>
      <c r="K10" s="267"/>
      <c r="L10" s="7" t="str">
        <f t="shared" si="13"/>
        <v>-</v>
      </c>
      <c r="M10" s="7" t="str">
        <f t="shared" si="14"/>
        <v>-</v>
      </c>
      <c r="N10" s="368">
        <v>0</v>
      </c>
      <c r="O10" s="368">
        <v>0</v>
      </c>
      <c r="P10" s="10" t="str">
        <f t="shared" si="0"/>
        <v/>
      </c>
      <c r="Q10" s="288"/>
      <c r="R10" s="267"/>
      <c r="S10" s="7" t="str">
        <f t="shared" si="15"/>
        <v>-</v>
      </c>
      <c r="T10" s="7" t="str">
        <f t="shared" si="16"/>
        <v>-</v>
      </c>
      <c r="U10" s="368">
        <v>0</v>
      </c>
      <c r="V10" s="368">
        <v>0</v>
      </c>
      <c r="W10" s="10" t="str">
        <f t="shared" si="1"/>
        <v/>
      </c>
      <c r="X10" s="288"/>
      <c r="Y10" s="267"/>
      <c r="Z10" s="7" t="str">
        <f t="shared" si="17"/>
        <v>-</v>
      </c>
      <c r="AA10" s="7" t="str">
        <f t="shared" si="18"/>
        <v>-</v>
      </c>
      <c r="AB10" s="368">
        <v>0</v>
      </c>
      <c r="AC10" s="368">
        <v>0</v>
      </c>
      <c r="AD10" s="14" t="str">
        <f t="shared" si="19"/>
        <v/>
      </c>
      <c r="AE10" s="288"/>
      <c r="AF10" s="267"/>
      <c r="AG10" s="7" t="str">
        <f t="shared" si="20"/>
        <v>-</v>
      </c>
      <c r="AH10" s="7" t="str">
        <f t="shared" si="21"/>
        <v>-</v>
      </c>
      <c r="AI10" s="368">
        <v>0</v>
      </c>
      <c r="AJ10" s="368">
        <v>0</v>
      </c>
      <c r="AK10" s="10" t="str">
        <f t="shared" si="2"/>
        <v/>
      </c>
      <c r="AL10" s="288"/>
      <c r="AM10" s="267"/>
      <c r="AN10" s="7" t="str">
        <f t="shared" si="22"/>
        <v>-</v>
      </c>
      <c r="AO10" s="7" t="str">
        <f t="shared" si="23"/>
        <v>-</v>
      </c>
      <c r="AP10" s="368">
        <v>0</v>
      </c>
      <c r="AQ10" s="368">
        <v>0</v>
      </c>
      <c r="AR10" s="10" t="str">
        <f t="shared" si="3"/>
        <v/>
      </c>
      <c r="AS10" s="288"/>
      <c r="AT10" s="267"/>
      <c r="AU10" s="7" t="str">
        <f t="shared" si="24"/>
        <v>-</v>
      </c>
      <c r="AV10" s="7" t="str">
        <f t="shared" si="25"/>
        <v>-</v>
      </c>
      <c r="AW10" s="368">
        <v>0</v>
      </c>
      <c r="AX10" s="368">
        <v>0</v>
      </c>
      <c r="AY10" s="10" t="str">
        <f t="shared" si="4"/>
        <v/>
      </c>
      <c r="AZ10" s="288"/>
      <c r="BA10" s="267"/>
      <c r="BB10" s="7" t="str">
        <f t="shared" si="26"/>
        <v>-</v>
      </c>
      <c r="BC10" s="7" t="str">
        <f t="shared" si="27"/>
        <v>-</v>
      </c>
      <c r="BD10" s="368">
        <v>0</v>
      </c>
      <c r="BE10" s="368">
        <v>0</v>
      </c>
      <c r="BF10" s="10" t="str">
        <f t="shared" si="5"/>
        <v/>
      </c>
      <c r="BG10" s="288"/>
      <c r="BH10" s="267"/>
      <c r="BI10" s="7" t="str">
        <f t="shared" si="28"/>
        <v>-</v>
      </c>
      <c r="BJ10" s="7" t="str">
        <f t="shared" si="29"/>
        <v>-</v>
      </c>
      <c r="BK10" s="368">
        <v>0</v>
      </c>
      <c r="BL10" s="368">
        <v>0</v>
      </c>
      <c r="BM10" s="10" t="str">
        <f t="shared" si="6"/>
        <v/>
      </c>
      <c r="BN10" s="288"/>
      <c r="BO10" s="267"/>
      <c r="BP10" s="7" t="str">
        <f t="shared" si="30"/>
        <v>-</v>
      </c>
      <c r="BQ10" s="7" t="str">
        <f t="shared" si="31"/>
        <v>-</v>
      </c>
      <c r="BR10" s="368">
        <v>0</v>
      </c>
      <c r="BS10" s="368">
        <v>0</v>
      </c>
      <c r="BT10" s="10" t="str">
        <f t="shared" si="7"/>
        <v/>
      </c>
      <c r="BU10" s="288"/>
      <c r="BV10" s="267"/>
      <c r="BW10" s="7" t="str">
        <f t="shared" si="32"/>
        <v>-</v>
      </c>
      <c r="BX10" s="7" t="str">
        <f t="shared" si="33"/>
        <v>-</v>
      </c>
      <c r="BY10" s="368">
        <v>0</v>
      </c>
      <c r="BZ10" s="368">
        <v>0</v>
      </c>
      <c r="CA10" s="10" t="str">
        <f t="shared" si="8"/>
        <v/>
      </c>
      <c r="CB10" s="288"/>
      <c r="CC10" s="267"/>
      <c r="CD10" s="7" t="str">
        <f t="shared" si="34"/>
        <v>-</v>
      </c>
      <c r="CE10" s="7" t="str">
        <f t="shared" si="35"/>
        <v>-</v>
      </c>
      <c r="CF10" s="368">
        <v>0</v>
      </c>
      <c r="CG10" s="368">
        <v>0</v>
      </c>
      <c r="CH10" s="10" t="str">
        <f t="shared" si="9"/>
        <v/>
      </c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</row>
    <row r="11" spans="1:120" x14ac:dyDescent="0.2">
      <c r="A11" s="425"/>
      <c r="B11" s="56" t="s">
        <v>24</v>
      </c>
      <c r="C11" s="266"/>
      <c r="D11" s="267"/>
      <c r="E11" s="7" t="str">
        <f t="shared" si="10"/>
        <v>-</v>
      </c>
      <c r="F11" s="7" t="str">
        <f t="shared" si="11"/>
        <v>-</v>
      </c>
      <c r="G11" s="368">
        <v>0</v>
      </c>
      <c r="H11" s="368">
        <v>0</v>
      </c>
      <c r="I11" s="9" t="str">
        <f t="shared" si="12"/>
        <v/>
      </c>
      <c r="J11" s="288"/>
      <c r="K11" s="267"/>
      <c r="L11" s="7" t="str">
        <f t="shared" si="13"/>
        <v>-</v>
      </c>
      <c r="M11" s="7" t="str">
        <f t="shared" si="14"/>
        <v>-</v>
      </c>
      <c r="N11" s="368">
        <v>0</v>
      </c>
      <c r="O11" s="368">
        <v>0</v>
      </c>
      <c r="P11" s="10" t="str">
        <f t="shared" si="0"/>
        <v/>
      </c>
      <c r="Q11" s="288"/>
      <c r="R11" s="267"/>
      <c r="S11" s="7" t="str">
        <f t="shared" si="15"/>
        <v>-</v>
      </c>
      <c r="T11" s="7" t="str">
        <f t="shared" si="16"/>
        <v>-</v>
      </c>
      <c r="U11" s="368">
        <v>0</v>
      </c>
      <c r="V11" s="368">
        <v>0</v>
      </c>
      <c r="W11" s="10" t="str">
        <f t="shared" si="1"/>
        <v/>
      </c>
      <c r="X11" s="288"/>
      <c r="Y11" s="267"/>
      <c r="Z11" s="7" t="str">
        <f t="shared" si="17"/>
        <v>-</v>
      </c>
      <c r="AA11" s="7" t="str">
        <f t="shared" si="18"/>
        <v>-</v>
      </c>
      <c r="AB11" s="368">
        <v>0</v>
      </c>
      <c r="AC11" s="368">
        <v>0</v>
      </c>
      <c r="AD11" s="14" t="str">
        <f t="shared" si="19"/>
        <v/>
      </c>
      <c r="AE11" s="288"/>
      <c r="AF11" s="267"/>
      <c r="AG11" s="7" t="str">
        <f t="shared" si="20"/>
        <v>-</v>
      </c>
      <c r="AH11" s="7" t="str">
        <f t="shared" si="21"/>
        <v>-</v>
      </c>
      <c r="AI11" s="368">
        <v>0</v>
      </c>
      <c r="AJ11" s="368">
        <v>0</v>
      </c>
      <c r="AK11" s="10" t="str">
        <f t="shared" si="2"/>
        <v/>
      </c>
      <c r="AL11" s="288"/>
      <c r="AM11" s="267"/>
      <c r="AN11" s="7" t="str">
        <f t="shared" si="22"/>
        <v>-</v>
      </c>
      <c r="AO11" s="7" t="str">
        <f t="shared" si="23"/>
        <v>-</v>
      </c>
      <c r="AP11" s="368">
        <v>0</v>
      </c>
      <c r="AQ11" s="368">
        <v>0</v>
      </c>
      <c r="AR11" s="10" t="str">
        <f t="shared" si="3"/>
        <v/>
      </c>
      <c r="AS11" s="288"/>
      <c r="AT11" s="267"/>
      <c r="AU11" s="7" t="str">
        <f t="shared" si="24"/>
        <v>-</v>
      </c>
      <c r="AV11" s="7" t="str">
        <f t="shared" si="25"/>
        <v>-</v>
      </c>
      <c r="AW11" s="368">
        <v>0</v>
      </c>
      <c r="AX11" s="368">
        <v>0</v>
      </c>
      <c r="AY11" s="10" t="str">
        <f t="shared" si="4"/>
        <v/>
      </c>
      <c r="AZ11" s="288"/>
      <c r="BA11" s="267"/>
      <c r="BB11" s="7" t="str">
        <f t="shared" si="26"/>
        <v>-</v>
      </c>
      <c r="BC11" s="7" t="str">
        <f t="shared" si="27"/>
        <v>-</v>
      </c>
      <c r="BD11" s="368">
        <v>0</v>
      </c>
      <c r="BE11" s="368">
        <v>0</v>
      </c>
      <c r="BF11" s="10" t="str">
        <f t="shared" si="5"/>
        <v/>
      </c>
      <c r="BG11" s="288"/>
      <c r="BH11" s="267"/>
      <c r="BI11" s="7" t="str">
        <f t="shared" si="28"/>
        <v>-</v>
      </c>
      <c r="BJ11" s="7" t="str">
        <f t="shared" si="29"/>
        <v>-</v>
      </c>
      <c r="BK11" s="368">
        <v>0</v>
      </c>
      <c r="BL11" s="368">
        <v>0</v>
      </c>
      <c r="BM11" s="10" t="str">
        <f t="shared" si="6"/>
        <v/>
      </c>
      <c r="BN11" s="288"/>
      <c r="BO11" s="267"/>
      <c r="BP11" s="7" t="str">
        <f t="shared" si="30"/>
        <v>-</v>
      </c>
      <c r="BQ11" s="7" t="str">
        <f t="shared" si="31"/>
        <v>-</v>
      </c>
      <c r="BR11" s="368">
        <v>0</v>
      </c>
      <c r="BS11" s="368">
        <v>0</v>
      </c>
      <c r="BT11" s="10" t="str">
        <f t="shared" si="7"/>
        <v/>
      </c>
      <c r="BU11" s="288"/>
      <c r="BV11" s="267"/>
      <c r="BW11" s="7" t="str">
        <f t="shared" si="32"/>
        <v>-</v>
      </c>
      <c r="BX11" s="7" t="str">
        <f t="shared" si="33"/>
        <v>-</v>
      </c>
      <c r="BY11" s="368">
        <v>0</v>
      </c>
      <c r="BZ11" s="368">
        <v>0</v>
      </c>
      <c r="CA11" s="10" t="str">
        <f t="shared" si="8"/>
        <v/>
      </c>
      <c r="CB11" s="288"/>
      <c r="CC11" s="267"/>
      <c r="CD11" s="7" t="str">
        <f t="shared" si="34"/>
        <v>-</v>
      </c>
      <c r="CE11" s="7" t="str">
        <f t="shared" si="35"/>
        <v>-</v>
      </c>
      <c r="CF11" s="368">
        <v>0</v>
      </c>
      <c r="CG11" s="368">
        <v>0</v>
      </c>
      <c r="CH11" s="10" t="str">
        <f t="shared" si="9"/>
        <v/>
      </c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</row>
    <row r="12" spans="1:120" x14ac:dyDescent="0.2">
      <c r="A12" s="425"/>
      <c r="B12" s="56" t="s">
        <v>25</v>
      </c>
      <c r="C12" s="266"/>
      <c r="D12" s="267"/>
      <c r="E12" s="7" t="str">
        <f t="shared" si="10"/>
        <v>-</v>
      </c>
      <c r="F12" s="7" t="str">
        <f t="shared" si="11"/>
        <v>-</v>
      </c>
      <c r="G12" s="368">
        <v>0</v>
      </c>
      <c r="H12" s="368">
        <v>0</v>
      </c>
      <c r="I12" s="9" t="str">
        <f t="shared" si="12"/>
        <v/>
      </c>
      <c r="J12" s="288"/>
      <c r="K12" s="267"/>
      <c r="L12" s="7" t="str">
        <f t="shared" si="13"/>
        <v>-</v>
      </c>
      <c r="M12" s="7" t="str">
        <f t="shared" si="14"/>
        <v>-</v>
      </c>
      <c r="N12" s="368">
        <v>0</v>
      </c>
      <c r="O12" s="368">
        <v>0</v>
      </c>
      <c r="P12" s="10" t="str">
        <f t="shared" si="0"/>
        <v/>
      </c>
      <c r="Q12" s="288"/>
      <c r="R12" s="267"/>
      <c r="S12" s="7" t="str">
        <f t="shared" si="15"/>
        <v>-</v>
      </c>
      <c r="T12" s="7" t="str">
        <f t="shared" si="16"/>
        <v>-</v>
      </c>
      <c r="U12" s="368">
        <v>0</v>
      </c>
      <c r="V12" s="368">
        <v>0</v>
      </c>
      <c r="W12" s="10" t="str">
        <f t="shared" si="1"/>
        <v/>
      </c>
      <c r="X12" s="288"/>
      <c r="Y12" s="267"/>
      <c r="Z12" s="7" t="str">
        <f t="shared" si="17"/>
        <v>-</v>
      </c>
      <c r="AA12" s="7" t="str">
        <f t="shared" si="18"/>
        <v>-</v>
      </c>
      <c r="AB12" s="368">
        <v>0</v>
      </c>
      <c r="AC12" s="368">
        <v>0</v>
      </c>
      <c r="AD12" s="14" t="str">
        <f t="shared" si="19"/>
        <v/>
      </c>
      <c r="AE12" s="288"/>
      <c r="AF12" s="267"/>
      <c r="AG12" s="7" t="str">
        <f t="shared" si="20"/>
        <v>-</v>
      </c>
      <c r="AH12" s="7" t="str">
        <f t="shared" si="21"/>
        <v>-</v>
      </c>
      <c r="AI12" s="368">
        <v>0</v>
      </c>
      <c r="AJ12" s="368">
        <v>0</v>
      </c>
      <c r="AK12" s="10" t="str">
        <f t="shared" si="2"/>
        <v/>
      </c>
      <c r="AL12" s="288"/>
      <c r="AM12" s="267"/>
      <c r="AN12" s="7" t="str">
        <f t="shared" si="22"/>
        <v>-</v>
      </c>
      <c r="AO12" s="7" t="str">
        <f t="shared" si="23"/>
        <v>-</v>
      </c>
      <c r="AP12" s="368">
        <v>0</v>
      </c>
      <c r="AQ12" s="368">
        <v>0</v>
      </c>
      <c r="AR12" s="10" t="str">
        <f t="shared" si="3"/>
        <v/>
      </c>
      <c r="AS12" s="288"/>
      <c r="AT12" s="267"/>
      <c r="AU12" s="7" t="str">
        <f t="shared" si="24"/>
        <v>-</v>
      </c>
      <c r="AV12" s="7" t="str">
        <f t="shared" si="25"/>
        <v>-</v>
      </c>
      <c r="AW12" s="368">
        <v>0</v>
      </c>
      <c r="AX12" s="368">
        <v>0</v>
      </c>
      <c r="AY12" s="10" t="str">
        <f t="shared" si="4"/>
        <v/>
      </c>
      <c r="AZ12" s="288"/>
      <c r="BA12" s="267"/>
      <c r="BB12" s="7" t="str">
        <f>IF(AZ12=0,"-",(AZ12/BA12*1000))</f>
        <v>-</v>
      </c>
      <c r="BC12" s="7" t="str">
        <f t="shared" si="27"/>
        <v>-</v>
      </c>
      <c r="BD12" s="368">
        <v>0</v>
      </c>
      <c r="BE12" s="368">
        <v>0</v>
      </c>
      <c r="BF12" s="10" t="str">
        <f t="shared" si="5"/>
        <v/>
      </c>
      <c r="BG12" s="288"/>
      <c r="BH12" s="267"/>
      <c r="BI12" s="7" t="str">
        <f t="shared" si="28"/>
        <v>-</v>
      </c>
      <c r="BJ12" s="7" t="str">
        <f t="shared" si="29"/>
        <v>-</v>
      </c>
      <c r="BK12" s="368">
        <v>0</v>
      </c>
      <c r="BL12" s="368">
        <v>0</v>
      </c>
      <c r="BM12" s="10" t="str">
        <f t="shared" si="6"/>
        <v/>
      </c>
      <c r="BN12" s="288"/>
      <c r="BO12" s="267"/>
      <c r="BP12" s="7" t="str">
        <f t="shared" si="30"/>
        <v>-</v>
      </c>
      <c r="BQ12" s="7" t="str">
        <f t="shared" si="31"/>
        <v>-</v>
      </c>
      <c r="BR12" s="368">
        <v>0</v>
      </c>
      <c r="BS12" s="368">
        <v>0</v>
      </c>
      <c r="BT12" s="10" t="str">
        <f t="shared" si="7"/>
        <v/>
      </c>
      <c r="BU12" s="288"/>
      <c r="BV12" s="267"/>
      <c r="BW12" s="7" t="str">
        <f t="shared" si="32"/>
        <v>-</v>
      </c>
      <c r="BX12" s="7" t="str">
        <f t="shared" si="33"/>
        <v>-</v>
      </c>
      <c r="BY12" s="368">
        <v>0</v>
      </c>
      <c r="BZ12" s="368">
        <v>0</v>
      </c>
      <c r="CA12" s="10" t="str">
        <f t="shared" si="8"/>
        <v/>
      </c>
      <c r="CB12" s="288"/>
      <c r="CC12" s="267"/>
      <c r="CD12" s="7" t="str">
        <f t="shared" si="34"/>
        <v>-</v>
      </c>
      <c r="CE12" s="7" t="str">
        <f t="shared" si="35"/>
        <v>-</v>
      </c>
      <c r="CF12" s="368">
        <v>0</v>
      </c>
      <c r="CG12" s="368">
        <v>0</v>
      </c>
      <c r="CH12" s="10" t="str">
        <f t="shared" si="9"/>
        <v/>
      </c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</row>
    <row r="13" spans="1:120" x14ac:dyDescent="0.2">
      <c r="A13" s="425"/>
      <c r="B13" s="56" t="s">
        <v>26</v>
      </c>
      <c r="C13" s="266"/>
      <c r="D13" s="267"/>
      <c r="E13" s="7" t="str">
        <f t="shared" si="10"/>
        <v>-</v>
      </c>
      <c r="F13" s="7" t="str">
        <f t="shared" si="11"/>
        <v>-</v>
      </c>
      <c r="G13" s="368">
        <v>0</v>
      </c>
      <c r="H13" s="368">
        <v>0</v>
      </c>
      <c r="I13" s="9" t="str">
        <f t="shared" si="12"/>
        <v/>
      </c>
      <c r="J13" s="288"/>
      <c r="K13" s="267"/>
      <c r="L13" s="7" t="str">
        <f t="shared" si="13"/>
        <v>-</v>
      </c>
      <c r="M13" s="7" t="str">
        <f t="shared" si="14"/>
        <v>-</v>
      </c>
      <c r="N13" s="368">
        <v>0</v>
      </c>
      <c r="O13" s="368">
        <v>0</v>
      </c>
      <c r="P13" s="10" t="str">
        <f t="shared" si="0"/>
        <v/>
      </c>
      <c r="Q13" s="288"/>
      <c r="R13" s="267"/>
      <c r="S13" s="7" t="str">
        <f t="shared" si="15"/>
        <v>-</v>
      </c>
      <c r="T13" s="7" t="str">
        <f t="shared" si="16"/>
        <v>-</v>
      </c>
      <c r="U13" s="368">
        <v>0</v>
      </c>
      <c r="V13" s="368">
        <v>0</v>
      </c>
      <c r="W13" s="10" t="str">
        <f t="shared" si="1"/>
        <v/>
      </c>
      <c r="X13" s="288"/>
      <c r="Y13" s="267"/>
      <c r="Z13" s="7" t="str">
        <f t="shared" si="17"/>
        <v>-</v>
      </c>
      <c r="AA13" s="7" t="str">
        <f t="shared" si="18"/>
        <v>-</v>
      </c>
      <c r="AB13" s="368">
        <v>0</v>
      </c>
      <c r="AC13" s="368">
        <v>0</v>
      </c>
      <c r="AD13" s="14" t="str">
        <f t="shared" si="19"/>
        <v/>
      </c>
      <c r="AE13" s="288"/>
      <c r="AF13" s="267"/>
      <c r="AG13" s="7" t="str">
        <f t="shared" si="20"/>
        <v>-</v>
      </c>
      <c r="AH13" s="7" t="str">
        <f t="shared" si="21"/>
        <v>-</v>
      </c>
      <c r="AI13" s="368">
        <v>0</v>
      </c>
      <c r="AJ13" s="368">
        <v>0</v>
      </c>
      <c r="AK13" s="10" t="str">
        <f t="shared" si="2"/>
        <v/>
      </c>
      <c r="AL13" s="288"/>
      <c r="AM13" s="267"/>
      <c r="AN13" s="7" t="str">
        <f t="shared" si="22"/>
        <v>-</v>
      </c>
      <c r="AO13" s="7" t="str">
        <f t="shared" si="23"/>
        <v>-</v>
      </c>
      <c r="AP13" s="368">
        <v>0</v>
      </c>
      <c r="AQ13" s="368">
        <v>0</v>
      </c>
      <c r="AR13" s="10" t="str">
        <f t="shared" si="3"/>
        <v/>
      </c>
      <c r="AS13" s="288"/>
      <c r="AT13" s="267"/>
      <c r="AU13" s="7" t="str">
        <f t="shared" si="24"/>
        <v>-</v>
      </c>
      <c r="AV13" s="7" t="str">
        <f t="shared" si="25"/>
        <v>-</v>
      </c>
      <c r="AW13" s="368">
        <v>0</v>
      </c>
      <c r="AX13" s="368">
        <v>0</v>
      </c>
      <c r="AY13" s="10" t="str">
        <f t="shared" si="4"/>
        <v/>
      </c>
      <c r="AZ13" s="288"/>
      <c r="BA13" s="267"/>
      <c r="BB13" s="7" t="str">
        <f t="shared" si="26"/>
        <v>-</v>
      </c>
      <c r="BC13" s="7" t="str">
        <f t="shared" si="27"/>
        <v>-</v>
      </c>
      <c r="BD13" s="368">
        <v>0</v>
      </c>
      <c r="BE13" s="368">
        <v>0</v>
      </c>
      <c r="BF13" s="10" t="str">
        <f t="shared" si="5"/>
        <v/>
      </c>
      <c r="BG13" s="288"/>
      <c r="BH13" s="267"/>
      <c r="BI13" s="7" t="str">
        <f t="shared" si="28"/>
        <v>-</v>
      </c>
      <c r="BJ13" s="7" t="str">
        <f t="shared" si="29"/>
        <v>-</v>
      </c>
      <c r="BK13" s="368">
        <v>0</v>
      </c>
      <c r="BL13" s="368">
        <v>0</v>
      </c>
      <c r="BM13" s="10" t="str">
        <f t="shared" si="6"/>
        <v/>
      </c>
      <c r="BN13" s="288"/>
      <c r="BO13" s="267"/>
      <c r="BP13" s="7" t="str">
        <f t="shared" si="30"/>
        <v>-</v>
      </c>
      <c r="BQ13" s="7" t="str">
        <f t="shared" si="31"/>
        <v>-</v>
      </c>
      <c r="BR13" s="368">
        <v>0</v>
      </c>
      <c r="BS13" s="368">
        <v>0</v>
      </c>
      <c r="BT13" s="10" t="str">
        <f t="shared" si="7"/>
        <v/>
      </c>
      <c r="BU13" s="288"/>
      <c r="BV13" s="267"/>
      <c r="BW13" s="7" t="str">
        <f t="shared" si="32"/>
        <v>-</v>
      </c>
      <c r="BX13" s="7" t="str">
        <f t="shared" si="33"/>
        <v>-</v>
      </c>
      <c r="BY13" s="368">
        <v>0</v>
      </c>
      <c r="BZ13" s="368">
        <v>0</v>
      </c>
      <c r="CA13" s="10" t="str">
        <f t="shared" si="8"/>
        <v/>
      </c>
      <c r="CB13" s="288"/>
      <c r="CC13" s="267"/>
      <c r="CD13" s="7" t="str">
        <f t="shared" si="34"/>
        <v>-</v>
      </c>
      <c r="CE13" s="7" t="str">
        <f t="shared" si="35"/>
        <v>-</v>
      </c>
      <c r="CF13" s="368">
        <v>0</v>
      </c>
      <c r="CG13" s="368">
        <v>0</v>
      </c>
      <c r="CH13" s="10" t="str">
        <f t="shared" si="9"/>
        <v/>
      </c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</row>
    <row r="14" spans="1:120" x14ac:dyDescent="0.2">
      <c r="A14" s="425"/>
      <c r="B14" s="56" t="s">
        <v>27</v>
      </c>
      <c r="C14" s="266"/>
      <c r="D14" s="267"/>
      <c r="E14" s="7" t="str">
        <f t="shared" si="10"/>
        <v>-</v>
      </c>
      <c r="F14" s="7" t="str">
        <f t="shared" si="11"/>
        <v>-</v>
      </c>
      <c r="G14" s="368">
        <v>0</v>
      </c>
      <c r="H14" s="368">
        <v>0</v>
      </c>
      <c r="I14" s="9" t="str">
        <f t="shared" si="12"/>
        <v/>
      </c>
      <c r="J14" s="288"/>
      <c r="K14" s="267"/>
      <c r="L14" s="7" t="str">
        <f t="shared" si="13"/>
        <v>-</v>
      </c>
      <c r="M14" s="7" t="str">
        <f t="shared" si="14"/>
        <v>-</v>
      </c>
      <c r="N14" s="368">
        <v>0</v>
      </c>
      <c r="O14" s="368">
        <v>0</v>
      </c>
      <c r="P14" s="10" t="str">
        <f t="shared" si="0"/>
        <v/>
      </c>
      <c r="Q14" s="288"/>
      <c r="R14" s="267"/>
      <c r="S14" s="7" t="str">
        <f t="shared" si="15"/>
        <v>-</v>
      </c>
      <c r="T14" s="7" t="str">
        <f t="shared" si="16"/>
        <v>-</v>
      </c>
      <c r="U14" s="368">
        <v>0</v>
      </c>
      <c r="V14" s="368">
        <v>0</v>
      </c>
      <c r="W14" s="10" t="str">
        <f t="shared" si="1"/>
        <v/>
      </c>
      <c r="X14" s="288"/>
      <c r="Y14" s="267"/>
      <c r="Z14" s="7" t="str">
        <f t="shared" si="17"/>
        <v>-</v>
      </c>
      <c r="AA14" s="7" t="str">
        <f t="shared" si="18"/>
        <v>-</v>
      </c>
      <c r="AB14" s="368">
        <v>0</v>
      </c>
      <c r="AC14" s="368">
        <v>0</v>
      </c>
      <c r="AD14" s="14" t="str">
        <f t="shared" si="19"/>
        <v/>
      </c>
      <c r="AE14" s="288"/>
      <c r="AF14" s="267"/>
      <c r="AG14" s="7" t="str">
        <f t="shared" si="20"/>
        <v>-</v>
      </c>
      <c r="AH14" s="7" t="str">
        <f t="shared" si="21"/>
        <v>-</v>
      </c>
      <c r="AI14" s="368">
        <v>0</v>
      </c>
      <c r="AJ14" s="368">
        <v>0</v>
      </c>
      <c r="AK14" s="10" t="str">
        <f t="shared" si="2"/>
        <v/>
      </c>
      <c r="AL14" s="288"/>
      <c r="AM14" s="267"/>
      <c r="AN14" s="7" t="str">
        <f t="shared" si="22"/>
        <v>-</v>
      </c>
      <c r="AO14" s="7" t="str">
        <f t="shared" si="23"/>
        <v>-</v>
      </c>
      <c r="AP14" s="368">
        <v>0</v>
      </c>
      <c r="AQ14" s="368">
        <v>0</v>
      </c>
      <c r="AR14" s="10" t="str">
        <f t="shared" si="3"/>
        <v/>
      </c>
      <c r="AS14" s="288"/>
      <c r="AT14" s="267"/>
      <c r="AU14" s="7" t="str">
        <f t="shared" si="24"/>
        <v>-</v>
      </c>
      <c r="AV14" s="7" t="str">
        <f t="shared" si="25"/>
        <v>-</v>
      </c>
      <c r="AW14" s="368">
        <v>0</v>
      </c>
      <c r="AX14" s="368">
        <v>0</v>
      </c>
      <c r="AY14" s="10" t="str">
        <f t="shared" si="4"/>
        <v/>
      </c>
      <c r="AZ14" s="288"/>
      <c r="BA14" s="267"/>
      <c r="BB14" s="7" t="str">
        <f t="shared" si="26"/>
        <v>-</v>
      </c>
      <c r="BC14" s="7" t="str">
        <f t="shared" si="27"/>
        <v>-</v>
      </c>
      <c r="BD14" s="368">
        <v>0</v>
      </c>
      <c r="BE14" s="368">
        <v>0</v>
      </c>
      <c r="BF14" s="10" t="str">
        <f t="shared" si="5"/>
        <v/>
      </c>
      <c r="BG14" s="288"/>
      <c r="BH14" s="267"/>
      <c r="BI14" s="7" t="str">
        <f t="shared" si="28"/>
        <v>-</v>
      </c>
      <c r="BJ14" s="7" t="str">
        <f t="shared" si="29"/>
        <v>-</v>
      </c>
      <c r="BK14" s="368">
        <v>0</v>
      </c>
      <c r="BL14" s="368">
        <v>0</v>
      </c>
      <c r="BM14" s="10" t="str">
        <f t="shared" si="6"/>
        <v/>
      </c>
      <c r="BN14" s="288"/>
      <c r="BO14" s="267"/>
      <c r="BP14" s="7" t="str">
        <f t="shared" si="30"/>
        <v>-</v>
      </c>
      <c r="BQ14" s="7" t="str">
        <f t="shared" si="31"/>
        <v>-</v>
      </c>
      <c r="BR14" s="368">
        <v>0</v>
      </c>
      <c r="BS14" s="368">
        <v>0</v>
      </c>
      <c r="BT14" s="10" t="str">
        <f t="shared" si="7"/>
        <v/>
      </c>
      <c r="BU14" s="288"/>
      <c r="BV14" s="267"/>
      <c r="BW14" s="7" t="str">
        <f t="shared" si="32"/>
        <v>-</v>
      </c>
      <c r="BX14" s="7" t="str">
        <f t="shared" si="33"/>
        <v>-</v>
      </c>
      <c r="BY14" s="368">
        <v>0</v>
      </c>
      <c r="BZ14" s="368">
        <v>0</v>
      </c>
      <c r="CA14" s="10" t="str">
        <f t="shared" si="8"/>
        <v/>
      </c>
      <c r="CB14" s="288"/>
      <c r="CC14" s="267"/>
      <c r="CD14" s="7" t="str">
        <f t="shared" si="34"/>
        <v>-</v>
      </c>
      <c r="CE14" s="7" t="str">
        <f t="shared" si="35"/>
        <v>-</v>
      </c>
      <c r="CF14" s="368">
        <v>0</v>
      </c>
      <c r="CG14" s="368">
        <v>0</v>
      </c>
      <c r="CH14" s="10" t="str">
        <f t="shared" si="9"/>
        <v/>
      </c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</row>
    <row r="15" spans="1:120" x14ac:dyDescent="0.2">
      <c r="A15" s="425"/>
      <c r="B15" s="56" t="s">
        <v>28</v>
      </c>
      <c r="C15" s="266"/>
      <c r="D15" s="267"/>
      <c r="E15" s="7" t="str">
        <f t="shared" si="10"/>
        <v>-</v>
      </c>
      <c r="F15" s="7" t="str">
        <f t="shared" si="11"/>
        <v>-</v>
      </c>
      <c r="G15" s="368">
        <v>0</v>
      </c>
      <c r="H15" s="368">
        <v>0</v>
      </c>
      <c r="I15" s="9" t="str">
        <f t="shared" si="12"/>
        <v/>
      </c>
      <c r="J15" s="288"/>
      <c r="K15" s="267"/>
      <c r="L15" s="7" t="str">
        <f t="shared" si="13"/>
        <v>-</v>
      </c>
      <c r="M15" s="7" t="str">
        <f t="shared" si="14"/>
        <v>-</v>
      </c>
      <c r="N15" s="368">
        <v>0</v>
      </c>
      <c r="O15" s="368">
        <v>0</v>
      </c>
      <c r="P15" s="10" t="str">
        <f t="shared" si="0"/>
        <v/>
      </c>
      <c r="Q15" s="288"/>
      <c r="R15" s="267"/>
      <c r="S15" s="7" t="str">
        <f t="shared" si="15"/>
        <v>-</v>
      </c>
      <c r="T15" s="7" t="str">
        <f t="shared" si="16"/>
        <v>-</v>
      </c>
      <c r="U15" s="368">
        <v>0</v>
      </c>
      <c r="V15" s="368">
        <v>0</v>
      </c>
      <c r="W15" s="10" t="str">
        <f t="shared" si="1"/>
        <v/>
      </c>
      <c r="X15" s="288"/>
      <c r="Y15" s="267"/>
      <c r="Z15" s="7" t="str">
        <f t="shared" si="17"/>
        <v>-</v>
      </c>
      <c r="AA15" s="7" t="str">
        <f t="shared" si="18"/>
        <v>-</v>
      </c>
      <c r="AB15" s="368">
        <v>0</v>
      </c>
      <c r="AC15" s="368">
        <v>0</v>
      </c>
      <c r="AD15" s="14" t="str">
        <f t="shared" si="19"/>
        <v/>
      </c>
      <c r="AE15" s="288"/>
      <c r="AF15" s="267"/>
      <c r="AG15" s="7" t="str">
        <f t="shared" si="20"/>
        <v>-</v>
      </c>
      <c r="AH15" s="7" t="str">
        <f t="shared" si="21"/>
        <v>-</v>
      </c>
      <c r="AI15" s="368">
        <v>0</v>
      </c>
      <c r="AJ15" s="368">
        <v>0</v>
      </c>
      <c r="AK15" s="10" t="str">
        <f t="shared" si="2"/>
        <v/>
      </c>
      <c r="AL15" s="288"/>
      <c r="AM15" s="267"/>
      <c r="AN15" s="7" t="str">
        <f t="shared" si="22"/>
        <v>-</v>
      </c>
      <c r="AO15" s="7" t="str">
        <f t="shared" si="23"/>
        <v>-</v>
      </c>
      <c r="AP15" s="368">
        <v>0</v>
      </c>
      <c r="AQ15" s="368">
        <v>0</v>
      </c>
      <c r="AR15" s="10" t="str">
        <f t="shared" si="3"/>
        <v/>
      </c>
      <c r="AS15" s="288"/>
      <c r="AT15" s="267"/>
      <c r="AU15" s="7" t="str">
        <f t="shared" si="24"/>
        <v>-</v>
      </c>
      <c r="AV15" s="7" t="str">
        <f t="shared" si="25"/>
        <v>-</v>
      </c>
      <c r="AW15" s="368">
        <v>0</v>
      </c>
      <c r="AX15" s="368">
        <v>0</v>
      </c>
      <c r="AY15" s="10" t="str">
        <f t="shared" si="4"/>
        <v/>
      </c>
      <c r="AZ15" s="288"/>
      <c r="BA15" s="267"/>
      <c r="BB15" s="7" t="str">
        <f t="shared" si="26"/>
        <v>-</v>
      </c>
      <c r="BC15" s="7" t="str">
        <f t="shared" si="27"/>
        <v>-</v>
      </c>
      <c r="BD15" s="368">
        <v>0</v>
      </c>
      <c r="BE15" s="368">
        <v>0</v>
      </c>
      <c r="BF15" s="10" t="str">
        <f t="shared" si="5"/>
        <v/>
      </c>
      <c r="BG15" s="288"/>
      <c r="BH15" s="267"/>
      <c r="BI15" s="7" t="str">
        <f t="shared" si="28"/>
        <v>-</v>
      </c>
      <c r="BJ15" s="7" t="str">
        <f t="shared" si="29"/>
        <v>-</v>
      </c>
      <c r="BK15" s="368">
        <v>0</v>
      </c>
      <c r="BL15" s="368">
        <v>0</v>
      </c>
      <c r="BM15" s="10" t="str">
        <f t="shared" si="6"/>
        <v/>
      </c>
      <c r="BN15" s="288"/>
      <c r="BO15" s="267"/>
      <c r="BP15" s="7" t="str">
        <f t="shared" si="30"/>
        <v>-</v>
      </c>
      <c r="BQ15" s="7" t="str">
        <f t="shared" si="31"/>
        <v>-</v>
      </c>
      <c r="BR15" s="368">
        <v>0</v>
      </c>
      <c r="BS15" s="368">
        <v>0</v>
      </c>
      <c r="BT15" s="10" t="str">
        <f t="shared" si="7"/>
        <v/>
      </c>
      <c r="BU15" s="288"/>
      <c r="BV15" s="267"/>
      <c r="BW15" s="7" t="str">
        <f t="shared" si="32"/>
        <v>-</v>
      </c>
      <c r="BX15" s="7" t="str">
        <f t="shared" si="33"/>
        <v>-</v>
      </c>
      <c r="BY15" s="368">
        <v>0</v>
      </c>
      <c r="BZ15" s="368">
        <v>0</v>
      </c>
      <c r="CA15" s="10" t="str">
        <f t="shared" si="8"/>
        <v/>
      </c>
      <c r="CB15" s="288"/>
      <c r="CC15" s="267"/>
      <c r="CD15" s="7" t="str">
        <f t="shared" si="34"/>
        <v>-</v>
      </c>
      <c r="CE15" s="7" t="str">
        <f t="shared" si="35"/>
        <v>-</v>
      </c>
      <c r="CF15" s="368">
        <v>0</v>
      </c>
      <c r="CG15" s="368">
        <v>0</v>
      </c>
      <c r="CH15" s="10" t="str">
        <f t="shared" si="9"/>
        <v/>
      </c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</row>
    <row r="16" spans="1:120" x14ac:dyDescent="0.2">
      <c r="A16" s="425"/>
      <c r="B16" s="56" t="s">
        <v>29</v>
      </c>
      <c r="C16" s="266"/>
      <c r="D16" s="267"/>
      <c r="E16" s="7" t="str">
        <f t="shared" si="10"/>
        <v>-</v>
      </c>
      <c r="F16" s="7" t="str">
        <f t="shared" si="11"/>
        <v>-</v>
      </c>
      <c r="G16" s="368">
        <v>0</v>
      </c>
      <c r="H16" s="368">
        <v>0</v>
      </c>
      <c r="I16" s="9" t="str">
        <f t="shared" si="12"/>
        <v/>
      </c>
      <c r="J16" s="288"/>
      <c r="K16" s="267"/>
      <c r="L16" s="7" t="str">
        <f t="shared" si="13"/>
        <v>-</v>
      </c>
      <c r="M16" s="7" t="str">
        <f t="shared" si="14"/>
        <v>-</v>
      </c>
      <c r="N16" s="368">
        <v>0</v>
      </c>
      <c r="O16" s="368">
        <v>0</v>
      </c>
      <c r="P16" s="10" t="str">
        <f t="shared" si="0"/>
        <v/>
      </c>
      <c r="Q16" s="288"/>
      <c r="R16" s="267"/>
      <c r="S16" s="7" t="str">
        <f t="shared" si="15"/>
        <v>-</v>
      </c>
      <c r="T16" s="7" t="str">
        <f t="shared" si="16"/>
        <v>-</v>
      </c>
      <c r="U16" s="368">
        <v>0</v>
      </c>
      <c r="V16" s="368">
        <v>0</v>
      </c>
      <c r="W16" s="10" t="str">
        <f t="shared" si="1"/>
        <v/>
      </c>
      <c r="X16" s="288"/>
      <c r="Y16" s="267"/>
      <c r="Z16" s="7" t="str">
        <f t="shared" si="17"/>
        <v>-</v>
      </c>
      <c r="AA16" s="7" t="str">
        <f t="shared" si="18"/>
        <v>-</v>
      </c>
      <c r="AB16" s="368">
        <v>0</v>
      </c>
      <c r="AC16" s="368">
        <v>0</v>
      </c>
      <c r="AD16" s="14" t="str">
        <f t="shared" si="19"/>
        <v/>
      </c>
      <c r="AE16" s="288"/>
      <c r="AF16" s="267"/>
      <c r="AG16" s="7" t="str">
        <f t="shared" si="20"/>
        <v>-</v>
      </c>
      <c r="AH16" s="7" t="str">
        <f t="shared" si="21"/>
        <v>-</v>
      </c>
      <c r="AI16" s="368">
        <v>0</v>
      </c>
      <c r="AJ16" s="368">
        <v>0</v>
      </c>
      <c r="AK16" s="10" t="str">
        <f t="shared" si="2"/>
        <v/>
      </c>
      <c r="AL16" s="288"/>
      <c r="AM16" s="267"/>
      <c r="AN16" s="7" t="str">
        <f t="shared" si="22"/>
        <v>-</v>
      </c>
      <c r="AO16" s="7" t="str">
        <f t="shared" si="23"/>
        <v>-</v>
      </c>
      <c r="AP16" s="368">
        <v>0</v>
      </c>
      <c r="AQ16" s="368">
        <v>0</v>
      </c>
      <c r="AR16" s="10" t="str">
        <f t="shared" si="3"/>
        <v/>
      </c>
      <c r="AS16" s="288"/>
      <c r="AT16" s="267"/>
      <c r="AU16" s="7" t="str">
        <f t="shared" si="24"/>
        <v>-</v>
      </c>
      <c r="AV16" s="7" t="str">
        <f t="shared" si="25"/>
        <v>-</v>
      </c>
      <c r="AW16" s="368">
        <v>0</v>
      </c>
      <c r="AX16" s="368">
        <v>0</v>
      </c>
      <c r="AY16" s="10" t="str">
        <f t="shared" si="4"/>
        <v/>
      </c>
      <c r="AZ16" s="288"/>
      <c r="BA16" s="267"/>
      <c r="BB16" s="7" t="str">
        <f t="shared" si="26"/>
        <v>-</v>
      </c>
      <c r="BC16" s="7" t="str">
        <f t="shared" si="27"/>
        <v>-</v>
      </c>
      <c r="BD16" s="368">
        <v>0</v>
      </c>
      <c r="BE16" s="368">
        <v>0</v>
      </c>
      <c r="BF16" s="10" t="str">
        <f t="shared" si="5"/>
        <v/>
      </c>
      <c r="BG16" s="288"/>
      <c r="BH16" s="267"/>
      <c r="BI16" s="7" t="str">
        <f t="shared" si="28"/>
        <v>-</v>
      </c>
      <c r="BJ16" s="7" t="str">
        <f t="shared" si="29"/>
        <v>-</v>
      </c>
      <c r="BK16" s="368">
        <v>0</v>
      </c>
      <c r="BL16" s="368">
        <v>0</v>
      </c>
      <c r="BM16" s="10" t="str">
        <f t="shared" si="6"/>
        <v/>
      </c>
      <c r="BN16" s="288"/>
      <c r="BO16" s="267"/>
      <c r="BP16" s="7" t="str">
        <f t="shared" si="30"/>
        <v>-</v>
      </c>
      <c r="BQ16" s="7" t="str">
        <f t="shared" si="31"/>
        <v>-</v>
      </c>
      <c r="BR16" s="368">
        <v>0</v>
      </c>
      <c r="BS16" s="368">
        <v>0</v>
      </c>
      <c r="BT16" s="10" t="str">
        <f t="shared" si="7"/>
        <v/>
      </c>
      <c r="BU16" s="288"/>
      <c r="BV16" s="267"/>
      <c r="BW16" s="7" t="str">
        <f t="shared" si="32"/>
        <v>-</v>
      </c>
      <c r="BX16" s="7" t="str">
        <f t="shared" si="33"/>
        <v>-</v>
      </c>
      <c r="BY16" s="368">
        <v>0</v>
      </c>
      <c r="BZ16" s="368">
        <v>0</v>
      </c>
      <c r="CA16" s="10" t="str">
        <f t="shared" si="8"/>
        <v/>
      </c>
      <c r="CB16" s="288"/>
      <c r="CC16" s="267"/>
      <c r="CD16" s="7" t="str">
        <f t="shared" si="34"/>
        <v>-</v>
      </c>
      <c r="CE16" s="7" t="str">
        <f t="shared" si="35"/>
        <v>-</v>
      </c>
      <c r="CF16" s="368">
        <v>0</v>
      </c>
      <c r="CG16" s="368">
        <v>0</v>
      </c>
      <c r="CH16" s="10" t="str">
        <f t="shared" si="9"/>
        <v/>
      </c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</row>
    <row r="17" spans="1:120" x14ac:dyDescent="0.2">
      <c r="A17" s="425"/>
      <c r="B17" s="56" t="s">
        <v>30</v>
      </c>
      <c r="C17" s="266"/>
      <c r="D17" s="267"/>
      <c r="E17" s="7" t="str">
        <f t="shared" si="10"/>
        <v>-</v>
      </c>
      <c r="F17" s="7" t="str">
        <f t="shared" si="11"/>
        <v>-</v>
      </c>
      <c r="G17" s="368">
        <v>0</v>
      </c>
      <c r="H17" s="368">
        <v>0</v>
      </c>
      <c r="I17" s="9" t="str">
        <f t="shared" si="12"/>
        <v/>
      </c>
      <c r="J17" s="288"/>
      <c r="K17" s="267"/>
      <c r="L17" s="7" t="str">
        <f t="shared" si="13"/>
        <v>-</v>
      </c>
      <c r="M17" s="7" t="str">
        <f t="shared" si="14"/>
        <v>-</v>
      </c>
      <c r="N17" s="368">
        <v>0</v>
      </c>
      <c r="O17" s="368">
        <v>0</v>
      </c>
      <c r="P17" s="10" t="str">
        <f t="shared" si="0"/>
        <v/>
      </c>
      <c r="Q17" s="288"/>
      <c r="R17" s="267"/>
      <c r="S17" s="7" t="str">
        <f t="shared" si="15"/>
        <v>-</v>
      </c>
      <c r="T17" s="7" t="str">
        <f t="shared" si="16"/>
        <v>-</v>
      </c>
      <c r="U17" s="368">
        <v>0</v>
      </c>
      <c r="V17" s="368">
        <v>0</v>
      </c>
      <c r="W17" s="10" t="str">
        <f t="shared" si="1"/>
        <v/>
      </c>
      <c r="X17" s="288"/>
      <c r="Y17" s="267"/>
      <c r="Z17" s="7" t="str">
        <f t="shared" si="17"/>
        <v>-</v>
      </c>
      <c r="AA17" s="7" t="str">
        <f t="shared" si="18"/>
        <v>-</v>
      </c>
      <c r="AB17" s="368">
        <v>0</v>
      </c>
      <c r="AC17" s="368">
        <v>0</v>
      </c>
      <c r="AD17" s="14" t="str">
        <f t="shared" si="19"/>
        <v/>
      </c>
      <c r="AE17" s="288"/>
      <c r="AF17" s="267"/>
      <c r="AG17" s="7" t="str">
        <f t="shared" si="20"/>
        <v>-</v>
      </c>
      <c r="AH17" s="7" t="str">
        <f t="shared" si="21"/>
        <v>-</v>
      </c>
      <c r="AI17" s="368">
        <v>0</v>
      </c>
      <c r="AJ17" s="368">
        <v>0</v>
      </c>
      <c r="AK17" s="10" t="str">
        <f t="shared" si="2"/>
        <v/>
      </c>
      <c r="AL17" s="288"/>
      <c r="AM17" s="267"/>
      <c r="AN17" s="7" t="str">
        <f t="shared" si="22"/>
        <v>-</v>
      </c>
      <c r="AO17" s="7" t="str">
        <f>IF(ISERROR($AL$86/$AM$86*1000)=TRUE,"-",($AL$86/$AM$86*1000))</f>
        <v>-</v>
      </c>
      <c r="AP17" s="368">
        <v>0</v>
      </c>
      <c r="AQ17" s="368">
        <v>0</v>
      </c>
      <c r="AR17" s="10" t="str">
        <f t="shared" si="3"/>
        <v/>
      </c>
      <c r="AS17" s="288"/>
      <c r="AT17" s="267"/>
      <c r="AU17" s="7" t="str">
        <f t="shared" si="24"/>
        <v>-</v>
      </c>
      <c r="AV17" s="7" t="str">
        <f t="shared" si="25"/>
        <v>-</v>
      </c>
      <c r="AW17" s="368">
        <v>0</v>
      </c>
      <c r="AX17" s="368">
        <v>0</v>
      </c>
      <c r="AY17" s="10" t="str">
        <f t="shared" si="4"/>
        <v/>
      </c>
      <c r="AZ17" s="288"/>
      <c r="BA17" s="267"/>
      <c r="BB17" s="7" t="str">
        <f t="shared" si="26"/>
        <v>-</v>
      </c>
      <c r="BC17" s="7" t="str">
        <f t="shared" si="27"/>
        <v>-</v>
      </c>
      <c r="BD17" s="368">
        <v>0</v>
      </c>
      <c r="BE17" s="368">
        <v>0</v>
      </c>
      <c r="BF17" s="10" t="str">
        <f t="shared" si="5"/>
        <v/>
      </c>
      <c r="BG17" s="288"/>
      <c r="BH17" s="267"/>
      <c r="BI17" s="7" t="str">
        <f t="shared" si="28"/>
        <v>-</v>
      </c>
      <c r="BJ17" s="7" t="str">
        <f t="shared" si="29"/>
        <v>-</v>
      </c>
      <c r="BK17" s="368">
        <v>0</v>
      </c>
      <c r="BL17" s="368">
        <v>0</v>
      </c>
      <c r="BM17" s="10" t="str">
        <f t="shared" si="6"/>
        <v/>
      </c>
      <c r="BN17" s="288"/>
      <c r="BO17" s="267"/>
      <c r="BP17" s="7" t="str">
        <f t="shared" si="30"/>
        <v>-</v>
      </c>
      <c r="BQ17" s="7" t="str">
        <f t="shared" si="31"/>
        <v>-</v>
      </c>
      <c r="BR17" s="368">
        <v>0</v>
      </c>
      <c r="BS17" s="368">
        <v>0</v>
      </c>
      <c r="BT17" s="10" t="str">
        <f t="shared" si="7"/>
        <v/>
      </c>
      <c r="BU17" s="288"/>
      <c r="BV17" s="267"/>
      <c r="BW17" s="7" t="str">
        <f t="shared" si="32"/>
        <v>-</v>
      </c>
      <c r="BX17" s="7" t="str">
        <f t="shared" si="33"/>
        <v>-</v>
      </c>
      <c r="BY17" s="368">
        <v>0</v>
      </c>
      <c r="BZ17" s="368">
        <v>0</v>
      </c>
      <c r="CA17" s="10" t="str">
        <f t="shared" si="8"/>
        <v/>
      </c>
      <c r="CB17" s="288"/>
      <c r="CC17" s="267"/>
      <c r="CD17" s="7" t="str">
        <f t="shared" si="34"/>
        <v>-</v>
      </c>
      <c r="CE17" s="7" t="str">
        <f t="shared" si="35"/>
        <v>-</v>
      </c>
      <c r="CF17" s="368">
        <v>0</v>
      </c>
      <c r="CG17" s="368">
        <v>0</v>
      </c>
      <c r="CH17" s="10" t="str">
        <f t="shared" si="9"/>
        <v/>
      </c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</row>
    <row r="18" spans="1:120" x14ac:dyDescent="0.2">
      <c r="A18" s="425"/>
      <c r="B18" s="56" t="s">
        <v>31</v>
      </c>
      <c r="C18" s="266"/>
      <c r="D18" s="267"/>
      <c r="E18" s="7" t="str">
        <f t="shared" si="10"/>
        <v>-</v>
      </c>
      <c r="F18" s="7" t="str">
        <f t="shared" si="11"/>
        <v>-</v>
      </c>
      <c r="G18" s="368">
        <v>0</v>
      </c>
      <c r="H18" s="368">
        <v>0</v>
      </c>
      <c r="I18" s="9" t="str">
        <f t="shared" si="12"/>
        <v/>
      </c>
      <c r="J18" s="288"/>
      <c r="K18" s="267"/>
      <c r="L18" s="7" t="str">
        <f t="shared" si="13"/>
        <v>-</v>
      </c>
      <c r="M18" s="7" t="str">
        <f t="shared" si="14"/>
        <v>-</v>
      </c>
      <c r="N18" s="368">
        <v>0</v>
      </c>
      <c r="O18" s="368">
        <v>0</v>
      </c>
      <c r="P18" s="10" t="str">
        <f t="shared" si="0"/>
        <v/>
      </c>
      <c r="Q18" s="288"/>
      <c r="R18" s="267"/>
      <c r="S18" s="7" t="str">
        <f t="shared" si="15"/>
        <v>-</v>
      </c>
      <c r="T18" s="7" t="str">
        <f t="shared" si="16"/>
        <v>-</v>
      </c>
      <c r="U18" s="368">
        <v>0</v>
      </c>
      <c r="V18" s="368">
        <v>0</v>
      </c>
      <c r="W18" s="10" t="str">
        <f t="shared" si="1"/>
        <v/>
      </c>
      <c r="X18" s="288"/>
      <c r="Y18" s="267"/>
      <c r="Z18" s="7" t="str">
        <f t="shared" si="17"/>
        <v>-</v>
      </c>
      <c r="AA18" s="7" t="str">
        <f t="shared" si="18"/>
        <v>-</v>
      </c>
      <c r="AB18" s="368">
        <v>0</v>
      </c>
      <c r="AC18" s="368">
        <v>0</v>
      </c>
      <c r="AD18" s="14" t="str">
        <f t="shared" si="19"/>
        <v/>
      </c>
      <c r="AE18" s="288"/>
      <c r="AF18" s="267"/>
      <c r="AG18" s="7" t="str">
        <f t="shared" si="20"/>
        <v>-</v>
      </c>
      <c r="AH18" s="7" t="str">
        <f t="shared" si="21"/>
        <v>-</v>
      </c>
      <c r="AI18" s="368">
        <v>0</v>
      </c>
      <c r="AJ18" s="368">
        <v>0</v>
      </c>
      <c r="AK18" s="10" t="str">
        <f t="shared" si="2"/>
        <v/>
      </c>
      <c r="AL18" s="288"/>
      <c r="AM18" s="267"/>
      <c r="AN18" s="7" t="str">
        <f t="shared" si="22"/>
        <v>-</v>
      </c>
      <c r="AO18" s="7" t="str">
        <f t="shared" si="23"/>
        <v>-</v>
      </c>
      <c r="AP18" s="368">
        <v>0</v>
      </c>
      <c r="AQ18" s="368">
        <v>0</v>
      </c>
      <c r="AR18" s="10" t="str">
        <f t="shared" si="3"/>
        <v/>
      </c>
      <c r="AS18" s="288"/>
      <c r="AT18" s="267"/>
      <c r="AU18" s="7" t="str">
        <f t="shared" si="24"/>
        <v>-</v>
      </c>
      <c r="AV18" s="7" t="str">
        <f t="shared" si="25"/>
        <v>-</v>
      </c>
      <c r="AW18" s="368">
        <v>0</v>
      </c>
      <c r="AX18" s="368">
        <v>0</v>
      </c>
      <c r="AY18" s="10" t="str">
        <f t="shared" si="4"/>
        <v/>
      </c>
      <c r="AZ18" s="288"/>
      <c r="BA18" s="267"/>
      <c r="BB18" s="7" t="str">
        <f t="shared" si="26"/>
        <v>-</v>
      </c>
      <c r="BC18" s="7" t="str">
        <f t="shared" si="27"/>
        <v>-</v>
      </c>
      <c r="BD18" s="368">
        <v>0</v>
      </c>
      <c r="BE18" s="368">
        <v>0</v>
      </c>
      <c r="BF18" s="10" t="str">
        <f t="shared" si="5"/>
        <v/>
      </c>
      <c r="BG18" s="288"/>
      <c r="BH18" s="267"/>
      <c r="BI18" s="7" t="str">
        <f t="shared" si="28"/>
        <v>-</v>
      </c>
      <c r="BJ18" s="7" t="str">
        <f t="shared" si="29"/>
        <v>-</v>
      </c>
      <c r="BK18" s="368">
        <v>0</v>
      </c>
      <c r="BL18" s="368">
        <v>0</v>
      </c>
      <c r="BM18" s="10" t="str">
        <f t="shared" si="6"/>
        <v/>
      </c>
      <c r="BN18" s="288"/>
      <c r="BO18" s="267"/>
      <c r="BP18" s="7" t="str">
        <f t="shared" si="30"/>
        <v>-</v>
      </c>
      <c r="BQ18" s="7" t="str">
        <f t="shared" si="31"/>
        <v>-</v>
      </c>
      <c r="BR18" s="368">
        <v>0</v>
      </c>
      <c r="BS18" s="368">
        <v>0</v>
      </c>
      <c r="BT18" s="10" t="str">
        <f t="shared" si="7"/>
        <v/>
      </c>
      <c r="BU18" s="288"/>
      <c r="BV18" s="267"/>
      <c r="BW18" s="7" t="str">
        <f t="shared" si="32"/>
        <v>-</v>
      </c>
      <c r="BX18" s="7" t="str">
        <f t="shared" si="33"/>
        <v>-</v>
      </c>
      <c r="BY18" s="368">
        <v>0</v>
      </c>
      <c r="BZ18" s="368">
        <v>0</v>
      </c>
      <c r="CA18" s="10" t="str">
        <f t="shared" si="8"/>
        <v/>
      </c>
      <c r="CB18" s="288"/>
      <c r="CC18" s="267"/>
      <c r="CD18" s="7" t="str">
        <f t="shared" si="34"/>
        <v>-</v>
      </c>
      <c r="CE18" s="7" t="str">
        <f t="shared" si="35"/>
        <v>-</v>
      </c>
      <c r="CF18" s="368">
        <v>0</v>
      </c>
      <c r="CG18" s="368">
        <v>0</v>
      </c>
      <c r="CH18" s="10" t="str">
        <f t="shared" si="9"/>
        <v/>
      </c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</row>
    <row r="19" spans="1:120" ht="13.5" thickBot="1" x14ac:dyDescent="0.25">
      <c r="A19" s="425"/>
      <c r="B19" s="63" t="s">
        <v>32</v>
      </c>
      <c r="C19" s="268"/>
      <c r="D19" s="269"/>
      <c r="E19" s="43" t="str">
        <f t="shared" si="10"/>
        <v>-</v>
      </c>
      <c r="F19" s="43" t="str">
        <f t="shared" si="11"/>
        <v>-</v>
      </c>
      <c r="G19" s="368">
        <v>0</v>
      </c>
      <c r="H19" s="368">
        <v>0</v>
      </c>
      <c r="I19" s="125" t="str">
        <f t="shared" si="12"/>
        <v/>
      </c>
      <c r="J19" s="289"/>
      <c r="K19" s="269"/>
      <c r="L19" s="43" t="str">
        <f t="shared" si="13"/>
        <v>-</v>
      </c>
      <c r="M19" s="43" t="str">
        <f t="shared" si="14"/>
        <v>-</v>
      </c>
      <c r="N19" s="368">
        <v>0</v>
      </c>
      <c r="O19" s="368">
        <v>0</v>
      </c>
      <c r="P19" s="102" t="str">
        <f t="shared" si="0"/>
        <v/>
      </c>
      <c r="Q19" s="289"/>
      <c r="R19" s="269"/>
      <c r="S19" s="43" t="str">
        <f t="shared" si="15"/>
        <v>-</v>
      </c>
      <c r="T19" s="43" t="str">
        <f t="shared" si="16"/>
        <v>-</v>
      </c>
      <c r="U19" s="368">
        <v>0</v>
      </c>
      <c r="V19" s="368">
        <v>0</v>
      </c>
      <c r="W19" s="102" t="str">
        <f t="shared" si="1"/>
        <v/>
      </c>
      <c r="X19" s="289"/>
      <c r="Y19" s="269"/>
      <c r="Z19" s="43" t="str">
        <f t="shared" si="17"/>
        <v>-</v>
      </c>
      <c r="AA19" s="43" t="str">
        <f t="shared" si="18"/>
        <v>-</v>
      </c>
      <c r="AB19" s="368">
        <v>0</v>
      </c>
      <c r="AC19" s="368">
        <v>0</v>
      </c>
      <c r="AD19" s="14" t="str">
        <f t="shared" si="19"/>
        <v/>
      </c>
      <c r="AE19" s="289"/>
      <c r="AF19" s="269"/>
      <c r="AG19" s="43" t="str">
        <f t="shared" si="20"/>
        <v>-</v>
      </c>
      <c r="AH19" s="43" t="str">
        <f t="shared" si="21"/>
        <v>-</v>
      </c>
      <c r="AI19" s="368">
        <v>0</v>
      </c>
      <c r="AJ19" s="368">
        <v>0</v>
      </c>
      <c r="AK19" s="102" t="str">
        <f t="shared" si="2"/>
        <v/>
      </c>
      <c r="AL19" s="289"/>
      <c r="AM19" s="269"/>
      <c r="AN19" s="43" t="str">
        <f t="shared" si="22"/>
        <v>-</v>
      </c>
      <c r="AO19" s="43" t="str">
        <f t="shared" si="23"/>
        <v>-</v>
      </c>
      <c r="AP19" s="368">
        <v>0</v>
      </c>
      <c r="AQ19" s="368">
        <v>0</v>
      </c>
      <c r="AR19" s="102" t="str">
        <f t="shared" si="3"/>
        <v/>
      </c>
      <c r="AS19" s="289"/>
      <c r="AT19" s="269"/>
      <c r="AU19" s="43" t="str">
        <f t="shared" si="24"/>
        <v>-</v>
      </c>
      <c r="AV19" s="43" t="str">
        <f t="shared" si="25"/>
        <v>-</v>
      </c>
      <c r="AW19" s="368">
        <v>0</v>
      </c>
      <c r="AX19" s="368">
        <v>0</v>
      </c>
      <c r="AY19" s="102" t="str">
        <f t="shared" si="4"/>
        <v/>
      </c>
      <c r="AZ19" s="289"/>
      <c r="BA19" s="267"/>
      <c r="BB19" s="43" t="str">
        <f t="shared" si="26"/>
        <v>-</v>
      </c>
      <c r="BC19" s="43" t="str">
        <f t="shared" si="27"/>
        <v>-</v>
      </c>
      <c r="BD19" s="368">
        <v>0</v>
      </c>
      <c r="BE19" s="368">
        <v>0</v>
      </c>
      <c r="BF19" s="102" t="str">
        <f t="shared" si="5"/>
        <v/>
      </c>
      <c r="BG19" s="289"/>
      <c r="BH19" s="269"/>
      <c r="BI19" s="43" t="str">
        <f t="shared" si="28"/>
        <v>-</v>
      </c>
      <c r="BJ19" s="43" t="str">
        <f t="shared" si="29"/>
        <v>-</v>
      </c>
      <c r="BK19" s="368">
        <v>0</v>
      </c>
      <c r="BL19" s="368">
        <v>0</v>
      </c>
      <c r="BM19" s="102" t="str">
        <f t="shared" si="6"/>
        <v/>
      </c>
      <c r="BN19" s="289"/>
      <c r="BO19" s="269"/>
      <c r="BP19" s="43" t="str">
        <f t="shared" si="30"/>
        <v>-</v>
      </c>
      <c r="BQ19" s="43" t="str">
        <f t="shared" si="31"/>
        <v>-</v>
      </c>
      <c r="BR19" s="368">
        <v>0</v>
      </c>
      <c r="BS19" s="368">
        <v>0</v>
      </c>
      <c r="BT19" s="102" t="str">
        <f t="shared" si="7"/>
        <v/>
      </c>
      <c r="BU19" s="289"/>
      <c r="BV19" s="269"/>
      <c r="BW19" s="43" t="str">
        <f t="shared" si="32"/>
        <v>-</v>
      </c>
      <c r="BX19" s="43" t="str">
        <f t="shared" si="33"/>
        <v>-</v>
      </c>
      <c r="BY19" s="368">
        <v>0</v>
      </c>
      <c r="BZ19" s="368">
        <v>0</v>
      </c>
      <c r="CA19" s="102" t="str">
        <f t="shared" si="8"/>
        <v/>
      </c>
      <c r="CB19" s="289"/>
      <c r="CC19" s="269"/>
      <c r="CD19" s="43" t="str">
        <f t="shared" si="34"/>
        <v>-</v>
      </c>
      <c r="CE19" s="43" t="str">
        <f t="shared" si="35"/>
        <v>-</v>
      </c>
      <c r="CF19" s="368">
        <v>0</v>
      </c>
      <c r="CG19" s="368">
        <v>0</v>
      </c>
      <c r="CH19" s="102" t="str">
        <f t="shared" si="9"/>
        <v/>
      </c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</row>
    <row r="20" spans="1:120" ht="16.5" thickTop="1" thickBot="1" x14ac:dyDescent="0.3">
      <c r="A20" s="426"/>
      <c r="B20" s="85" t="s">
        <v>33</v>
      </c>
      <c r="C20" s="270">
        <f>SUM(C8:C19)</f>
        <v>0</v>
      </c>
      <c r="D20" s="271">
        <f>SUM(D8:D19)</f>
        <v>0</v>
      </c>
      <c r="E20" s="86" t="str">
        <f t="shared" si="10"/>
        <v>-</v>
      </c>
      <c r="F20" s="86" t="str">
        <f t="shared" si="11"/>
        <v>-</v>
      </c>
      <c r="G20" s="368">
        <v>0</v>
      </c>
      <c r="H20" s="368">
        <v>0</v>
      </c>
      <c r="I20" s="141" t="str">
        <f t="shared" si="12"/>
        <v/>
      </c>
      <c r="J20" s="344">
        <f>SUM(J8:J19)</f>
        <v>0</v>
      </c>
      <c r="K20" s="271">
        <f>SUM(K8:K19)</f>
        <v>0</v>
      </c>
      <c r="L20" s="86" t="str">
        <f t="shared" si="13"/>
        <v>-</v>
      </c>
      <c r="M20" s="86" t="str">
        <f t="shared" si="14"/>
        <v>-</v>
      </c>
      <c r="N20" s="368">
        <v>0</v>
      </c>
      <c r="O20" s="368">
        <v>0</v>
      </c>
      <c r="P20" s="143" t="str">
        <f t="shared" si="0"/>
        <v/>
      </c>
      <c r="Q20" s="344">
        <f>SUM(Q8:Q19)</f>
        <v>0</v>
      </c>
      <c r="R20" s="271">
        <f>SUM(R8:R19)</f>
        <v>0</v>
      </c>
      <c r="S20" s="86" t="str">
        <f t="shared" si="15"/>
        <v>-</v>
      </c>
      <c r="T20" s="86" t="str">
        <f>IF(ISERROR($Q$86/$R$86*1000)=TRUE,"-",($Q$86/$R$86*1000))</f>
        <v>-</v>
      </c>
      <c r="U20" s="368">
        <v>0</v>
      </c>
      <c r="V20" s="368">
        <v>0</v>
      </c>
      <c r="W20" s="143" t="str">
        <f t="shared" si="1"/>
        <v/>
      </c>
      <c r="X20" s="344">
        <f>SUM(X8:X19)</f>
        <v>0</v>
      </c>
      <c r="Y20" s="271">
        <f>SUM(Y8:Y19)</f>
        <v>0</v>
      </c>
      <c r="Z20" s="86" t="str">
        <f t="shared" si="17"/>
        <v>-</v>
      </c>
      <c r="AA20" s="86" t="str">
        <f t="shared" si="18"/>
        <v>-</v>
      </c>
      <c r="AB20" s="368">
        <v>0</v>
      </c>
      <c r="AC20" s="368">
        <v>0</v>
      </c>
      <c r="AD20" s="143" t="str">
        <f t="shared" ref="AD20:AD83" si="36">IF(X20=0,"",(((AA20*0.001)+2.58*(SQRT(AA20*0.001/X20))))*1000)</f>
        <v/>
      </c>
      <c r="AE20" s="344">
        <f>SUM(AE8:AE19)</f>
        <v>0</v>
      </c>
      <c r="AF20" s="271">
        <f>SUM(AF8:AF19)</f>
        <v>0</v>
      </c>
      <c r="AG20" s="86" t="str">
        <f t="shared" si="20"/>
        <v>-</v>
      </c>
      <c r="AH20" s="86" t="str">
        <f t="shared" si="21"/>
        <v>-</v>
      </c>
      <c r="AI20" s="368">
        <v>0</v>
      </c>
      <c r="AJ20" s="368">
        <v>0</v>
      </c>
      <c r="AK20" s="143" t="str">
        <f t="shared" si="2"/>
        <v/>
      </c>
      <c r="AL20" s="344">
        <f>SUM(AL8:AL19)</f>
        <v>0</v>
      </c>
      <c r="AM20" s="271">
        <f>SUM(AM8:AM19)</f>
        <v>0</v>
      </c>
      <c r="AN20" s="86" t="str">
        <f t="shared" si="22"/>
        <v>-</v>
      </c>
      <c r="AO20" s="86" t="str">
        <f t="shared" si="23"/>
        <v>-</v>
      </c>
      <c r="AP20" s="368">
        <v>0</v>
      </c>
      <c r="AQ20" s="368">
        <v>0</v>
      </c>
      <c r="AR20" s="143" t="str">
        <f t="shared" si="3"/>
        <v/>
      </c>
      <c r="AS20" s="344">
        <f>SUM(AS8:AS19)</f>
        <v>0</v>
      </c>
      <c r="AT20" s="271">
        <f>SUM(AT8:AT19)</f>
        <v>0</v>
      </c>
      <c r="AU20" s="86" t="str">
        <f t="shared" si="24"/>
        <v>-</v>
      </c>
      <c r="AV20" s="86" t="str">
        <f t="shared" si="25"/>
        <v>-</v>
      </c>
      <c r="AW20" s="368">
        <v>0</v>
      </c>
      <c r="AX20" s="368">
        <v>0</v>
      </c>
      <c r="AY20" s="143" t="str">
        <f t="shared" si="4"/>
        <v/>
      </c>
      <c r="AZ20" s="344">
        <f>SUM(AZ8:AZ19)</f>
        <v>0</v>
      </c>
      <c r="BA20" s="271">
        <f>SUM(BA8:BA19)</f>
        <v>0</v>
      </c>
      <c r="BB20" s="86" t="str">
        <f t="shared" si="26"/>
        <v>-</v>
      </c>
      <c r="BC20" s="86" t="str">
        <f t="shared" si="27"/>
        <v>-</v>
      </c>
      <c r="BD20" s="368">
        <v>0</v>
      </c>
      <c r="BE20" s="368">
        <v>0</v>
      </c>
      <c r="BF20" s="143" t="str">
        <f t="shared" si="5"/>
        <v/>
      </c>
      <c r="BG20" s="344">
        <f>SUM(BG8:BG19)</f>
        <v>0</v>
      </c>
      <c r="BH20" s="271">
        <f>SUM(BH8:BH19)</f>
        <v>0</v>
      </c>
      <c r="BI20" s="86" t="str">
        <f t="shared" si="28"/>
        <v>-</v>
      </c>
      <c r="BJ20" s="86" t="str">
        <f t="shared" si="29"/>
        <v>-</v>
      </c>
      <c r="BK20" s="368">
        <v>0</v>
      </c>
      <c r="BL20" s="368">
        <v>0</v>
      </c>
      <c r="BM20" s="143" t="str">
        <f t="shared" si="6"/>
        <v/>
      </c>
      <c r="BN20" s="344">
        <f>SUM(BN8:BN19)</f>
        <v>0</v>
      </c>
      <c r="BO20" s="271">
        <f>SUM(BO8:BO19)</f>
        <v>0</v>
      </c>
      <c r="BP20" s="86" t="str">
        <f t="shared" si="30"/>
        <v>-</v>
      </c>
      <c r="BQ20" s="86" t="str">
        <f t="shared" si="31"/>
        <v>-</v>
      </c>
      <c r="BR20" s="368">
        <v>0</v>
      </c>
      <c r="BS20" s="368">
        <v>0</v>
      </c>
      <c r="BT20" s="143" t="str">
        <f t="shared" si="7"/>
        <v/>
      </c>
      <c r="BU20" s="344">
        <f>SUM(BU8:BU19)</f>
        <v>0</v>
      </c>
      <c r="BV20" s="271">
        <f>SUM(BV8:BV19)</f>
        <v>0</v>
      </c>
      <c r="BW20" s="86" t="str">
        <f t="shared" si="32"/>
        <v>-</v>
      </c>
      <c r="BX20" s="86" t="str">
        <f t="shared" si="33"/>
        <v>-</v>
      </c>
      <c r="BY20" s="368">
        <v>0</v>
      </c>
      <c r="BZ20" s="368">
        <v>0</v>
      </c>
      <c r="CA20" s="143" t="str">
        <f t="shared" si="8"/>
        <v/>
      </c>
      <c r="CB20" s="366">
        <f>SUM(CB8:CB19)</f>
        <v>0</v>
      </c>
      <c r="CC20" s="367">
        <f>SUM(CC8:CC19)</f>
        <v>0</v>
      </c>
      <c r="CD20" s="86" t="str">
        <f t="shared" si="34"/>
        <v>-</v>
      </c>
      <c r="CE20" s="86" t="str">
        <f t="shared" si="35"/>
        <v>-</v>
      </c>
      <c r="CF20" s="368">
        <v>0</v>
      </c>
      <c r="CG20" s="368">
        <v>0</v>
      </c>
      <c r="CH20" s="143" t="str">
        <f t="shared" si="9"/>
        <v/>
      </c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</row>
    <row r="21" spans="1:120" ht="12.75" customHeight="1" thickTop="1" x14ac:dyDescent="0.2">
      <c r="A21" s="424">
        <v>2006</v>
      </c>
      <c r="B21" s="55" t="s">
        <v>21</v>
      </c>
      <c r="C21" s="272"/>
      <c r="D21" s="273"/>
      <c r="E21" s="13" t="str">
        <f t="shared" si="10"/>
        <v>-</v>
      </c>
      <c r="F21" s="13" t="str">
        <f t="shared" si="11"/>
        <v>-</v>
      </c>
      <c r="G21" s="368">
        <v>0</v>
      </c>
      <c r="H21" s="368">
        <v>0</v>
      </c>
      <c r="I21" s="30" t="str">
        <f t="shared" si="12"/>
        <v/>
      </c>
      <c r="J21" s="291"/>
      <c r="K21" s="273"/>
      <c r="L21" s="13" t="str">
        <f t="shared" si="13"/>
        <v>-</v>
      </c>
      <c r="M21" s="13" t="str">
        <f t="shared" si="14"/>
        <v>-</v>
      </c>
      <c r="N21" s="368">
        <v>0</v>
      </c>
      <c r="O21" s="368">
        <v>0</v>
      </c>
      <c r="P21" s="14" t="str">
        <f t="shared" si="0"/>
        <v/>
      </c>
      <c r="Q21" s="291"/>
      <c r="R21" s="273"/>
      <c r="S21" s="13" t="str">
        <f t="shared" si="15"/>
        <v>-</v>
      </c>
      <c r="T21" s="13" t="str">
        <f t="shared" si="16"/>
        <v>-</v>
      </c>
      <c r="U21" s="368">
        <v>0</v>
      </c>
      <c r="V21" s="368">
        <v>0</v>
      </c>
      <c r="W21" s="14" t="str">
        <f t="shared" si="1"/>
        <v/>
      </c>
      <c r="X21" s="291"/>
      <c r="Y21" s="273"/>
      <c r="Z21" s="13" t="str">
        <f t="shared" si="17"/>
        <v>-</v>
      </c>
      <c r="AA21" s="13" t="str">
        <f t="shared" si="18"/>
        <v>-</v>
      </c>
      <c r="AB21" s="368">
        <v>0</v>
      </c>
      <c r="AC21" s="368">
        <v>0</v>
      </c>
      <c r="AD21" s="14" t="str">
        <f t="shared" si="36"/>
        <v/>
      </c>
      <c r="AE21" s="291"/>
      <c r="AF21" s="273"/>
      <c r="AG21" s="13" t="str">
        <f t="shared" si="20"/>
        <v>-</v>
      </c>
      <c r="AH21" s="13" t="str">
        <f t="shared" si="21"/>
        <v>-</v>
      </c>
      <c r="AI21" s="368">
        <v>0</v>
      </c>
      <c r="AJ21" s="368">
        <v>0</v>
      </c>
      <c r="AK21" s="14" t="str">
        <f t="shared" si="2"/>
        <v/>
      </c>
      <c r="AL21" s="291"/>
      <c r="AM21" s="273"/>
      <c r="AN21" s="13" t="str">
        <f t="shared" si="22"/>
        <v>-</v>
      </c>
      <c r="AO21" s="13" t="str">
        <f t="shared" si="23"/>
        <v>-</v>
      </c>
      <c r="AP21" s="368">
        <v>0</v>
      </c>
      <c r="AQ21" s="368">
        <v>0</v>
      </c>
      <c r="AR21" s="14" t="str">
        <f t="shared" si="3"/>
        <v/>
      </c>
      <c r="AS21" s="291"/>
      <c r="AT21" s="273"/>
      <c r="AU21" s="13" t="str">
        <f t="shared" si="24"/>
        <v>-</v>
      </c>
      <c r="AV21" s="13" t="str">
        <f t="shared" si="25"/>
        <v>-</v>
      </c>
      <c r="AW21" s="368">
        <v>0</v>
      </c>
      <c r="AX21" s="368">
        <v>0</v>
      </c>
      <c r="AY21" s="14" t="str">
        <f t="shared" si="4"/>
        <v/>
      </c>
      <c r="AZ21" s="291"/>
      <c r="BA21" s="273"/>
      <c r="BB21" s="13" t="str">
        <f t="shared" si="26"/>
        <v>-</v>
      </c>
      <c r="BC21" s="13" t="str">
        <f t="shared" si="27"/>
        <v>-</v>
      </c>
      <c r="BD21" s="368">
        <v>0</v>
      </c>
      <c r="BE21" s="368">
        <v>0</v>
      </c>
      <c r="BF21" s="14" t="str">
        <f t="shared" si="5"/>
        <v/>
      </c>
      <c r="BG21" s="291"/>
      <c r="BH21" s="273"/>
      <c r="BI21" s="13" t="str">
        <f t="shared" si="28"/>
        <v>-</v>
      </c>
      <c r="BJ21" s="13" t="str">
        <f t="shared" si="29"/>
        <v>-</v>
      </c>
      <c r="BK21" s="368">
        <v>0</v>
      </c>
      <c r="BL21" s="368">
        <v>0</v>
      </c>
      <c r="BM21" s="14" t="str">
        <f t="shared" si="6"/>
        <v/>
      </c>
      <c r="BN21" s="291"/>
      <c r="BO21" s="273"/>
      <c r="BP21" s="13" t="str">
        <f t="shared" si="30"/>
        <v>-</v>
      </c>
      <c r="BQ21" s="13" t="str">
        <f t="shared" si="31"/>
        <v>-</v>
      </c>
      <c r="BR21" s="368">
        <v>0</v>
      </c>
      <c r="BS21" s="368">
        <v>0</v>
      </c>
      <c r="BT21" s="14" t="str">
        <f t="shared" si="7"/>
        <v/>
      </c>
      <c r="BU21" s="291"/>
      <c r="BV21" s="273"/>
      <c r="BW21" s="13" t="str">
        <f t="shared" si="32"/>
        <v>-</v>
      </c>
      <c r="BX21" s="13" t="str">
        <f t="shared" si="33"/>
        <v>-</v>
      </c>
      <c r="BY21" s="368">
        <v>0</v>
      </c>
      <c r="BZ21" s="368">
        <v>0</v>
      </c>
      <c r="CA21" s="14" t="str">
        <f t="shared" si="8"/>
        <v/>
      </c>
      <c r="CB21" s="291"/>
      <c r="CC21" s="273"/>
      <c r="CD21" s="13" t="str">
        <f t="shared" si="34"/>
        <v>-</v>
      </c>
      <c r="CE21" s="13" t="str">
        <f t="shared" si="35"/>
        <v>-</v>
      </c>
      <c r="CF21" s="368">
        <v>0</v>
      </c>
      <c r="CG21" s="368">
        <v>0</v>
      </c>
      <c r="CH21" s="14" t="str">
        <f t="shared" si="9"/>
        <v/>
      </c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</row>
    <row r="22" spans="1:120" x14ac:dyDescent="0.2">
      <c r="A22" s="425"/>
      <c r="B22" s="56" t="s">
        <v>22</v>
      </c>
      <c r="C22" s="266"/>
      <c r="D22" s="267"/>
      <c r="E22" s="7" t="str">
        <f t="shared" si="10"/>
        <v>-</v>
      </c>
      <c r="F22" s="7" t="str">
        <f t="shared" si="11"/>
        <v>-</v>
      </c>
      <c r="G22" s="368">
        <v>0</v>
      </c>
      <c r="H22" s="368">
        <v>0</v>
      </c>
      <c r="I22" s="9" t="str">
        <f t="shared" si="12"/>
        <v/>
      </c>
      <c r="J22" s="288"/>
      <c r="K22" s="267"/>
      <c r="L22" s="7" t="str">
        <f t="shared" si="13"/>
        <v>-</v>
      </c>
      <c r="M22" s="7" t="str">
        <f t="shared" si="14"/>
        <v>-</v>
      </c>
      <c r="N22" s="368">
        <v>0</v>
      </c>
      <c r="O22" s="368">
        <v>0</v>
      </c>
      <c r="P22" s="10" t="str">
        <f t="shared" si="0"/>
        <v/>
      </c>
      <c r="Q22" s="288"/>
      <c r="R22" s="267"/>
      <c r="S22" s="7" t="str">
        <f t="shared" si="15"/>
        <v>-</v>
      </c>
      <c r="T22" s="7" t="str">
        <f t="shared" si="16"/>
        <v>-</v>
      </c>
      <c r="U22" s="368">
        <v>0</v>
      </c>
      <c r="V22" s="368">
        <v>0</v>
      </c>
      <c r="W22" s="10" t="str">
        <f t="shared" si="1"/>
        <v/>
      </c>
      <c r="X22" s="288"/>
      <c r="Y22" s="267"/>
      <c r="Z22" s="7" t="str">
        <f t="shared" si="17"/>
        <v>-</v>
      </c>
      <c r="AA22" s="7" t="str">
        <f t="shared" si="18"/>
        <v>-</v>
      </c>
      <c r="AB22" s="368">
        <v>0</v>
      </c>
      <c r="AC22" s="368">
        <v>0</v>
      </c>
      <c r="AD22" s="10" t="str">
        <f t="shared" si="36"/>
        <v/>
      </c>
      <c r="AE22" s="288"/>
      <c r="AF22" s="267"/>
      <c r="AG22" s="7" t="str">
        <f t="shared" si="20"/>
        <v>-</v>
      </c>
      <c r="AH22" s="7" t="str">
        <f t="shared" si="21"/>
        <v>-</v>
      </c>
      <c r="AI22" s="368">
        <v>0</v>
      </c>
      <c r="AJ22" s="368">
        <v>0</v>
      </c>
      <c r="AK22" s="10" t="str">
        <f t="shared" si="2"/>
        <v/>
      </c>
      <c r="AL22" s="288"/>
      <c r="AM22" s="267"/>
      <c r="AN22" s="7" t="str">
        <f t="shared" si="22"/>
        <v>-</v>
      </c>
      <c r="AO22" s="7" t="str">
        <f t="shared" si="23"/>
        <v>-</v>
      </c>
      <c r="AP22" s="368">
        <v>0</v>
      </c>
      <c r="AQ22" s="368">
        <v>0</v>
      </c>
      <c r="AR22" s="10" t="str">
        <f t="shared" si="3"/>
        <v/>
      </c>
      <c r="AS22" s="288"/>
      <c r="AT22" s="267"/>
      <c r="AU22" s="7" t="str">
        <f t="shared" si="24"/>
        <v>-</v>
      </c>
      <c r="AV22" s="7" t="str">
        <f t="shared" si="25"/>
        <v>-</v>
      </c>
      <c r="AW22" s="368">
        <v>0</v>
      </c>
      <c r="AX22" s="368">
        <v>0</v>
      </c>
      <c r="AY22" s="10" t="str">
        <f t="shared" si="4"/>
        <v/>
      </c>
      <c r="AZ22" s="288"/>
      <c r="BA22" s="267"/>
      <c r="BB22" s="7" t="str">
        <f t="shared" si="26"/>
        <v>-</v>
      </c>
      <c r="BC22" s="7" t="str">
        <f t="shared" si="27"/>
        <v>-</v>
      </c>
      <c r="BD22" s="368">
        <v>0</v>
      </c>
      <c r="BE22" s="368">
        <v>0</v>
      </c>
      <c r="BF22" s="10" t="str">
        <f t="shared" si="5"/>
        <v/>
      </c>
      <c r="BG22" s="288"/>
      <c r="BH22" s="267"/>
      <c r="BI22" s="7" t="str">
        <f t="shared" si="28"/>
        <v>-</v>
      </c>
      <c r="BJ22" s="7" t="str">
        <f t="shared" si="29"/>
        <v>-</v>
      </c>
      <c r="BK22" s="368">
        <v>0</v>
      </c>
      <c r="BL22" s="368">
        <v>0</v>
      </c>
      <c r="BM22" s="10" t="str">
        <f t="shared" si="6"/>
        <v/>
      </c>
      <c r="BN22" s="288"/>
      <c r="BO22" s="267"/>
      <c r="BP22" s="7" t="str">
        <f t="shared" si="30"/>
        <v>-</v>
      </c>
      <c r="BQ22" s="7" t="str">
        <f t="shared" si="31"/>
        <v>-</v>
      </c>
      <c r="BR22" s="368">
        <v>0</v>
      </c>
      <c r="BS22" s="368">
        <v>0</v>
      </c>
      <c r="BT22" s="10" t="str">
        <f t="shared" si="7"/>
        <v/>
      </c>
      <c r="BU22" s="288"/>
      <c r="BV22" s="267"/>
      <c r="BW22" s="7" t="str">
        <f t="shared" si="32"/>
        <v>-</v>
      </c>
      <c r="BX22" s="7" t="str">
        <f t="shared" si="33"/>
        <v>-</v>
      </c>
      <c r="BY22" s="368">
        <v>0</v>
      </c>
      <c r="BZ22" s="368">
        <v>0</v>
      </c>
      <c r="CA22" s="10" t="str">
        <f t="shared" si="8"/>
        <v/>
      </c>
      <c r="CB22" s="288"/>
      <c r="CC22" s="267"/>
      <c r="CD22" s="7" t="str">
        <f t="shared" si="34"/>
        <v>-</v>
      </c>
      <c r="CE22" s="7" t="str">
        <f t="shared" si="35"/>
        <v>-</v>
      </c>
      <c r="CF22" s="368">
        <v>0</v>
      </c>
      <c r="CG22" s="368">
        <v>0</v>
      </c>
      <c r="CH22" s="10" t="str">
        <f t="shared" si="9"/>
        <v/>
      </c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</row>
    <row r="23" spans="1:120" x14ac:dyDescent="0.2">
      <c r="A23" s="425"/>
      <c r="B23" s="56" t="s">
        <v>23</v>
      </c>
      <c r="C23" s="266"/>
      <c r="D23" s="267"/>
      <c r="E23" s="7" t="str">
        <f t="shared" si="10"/>
        <v>-</v>
      </c>
      <c r="F23" s="7" t="str">
        <f t="shared" si="11"/>
        <v>-</v>
      </c>
      <c r="G23" s="368">
        <v>0</v>
      </c>
      <c r="H23" s="368">
        <v>0</v>
      </c>
      <c r="I23" s="9" t="str">
        <f t="shared" si="12"/>
        <v/>
      </c>
      <c r="J23" s="288"/>
      <c r="K23" s="267"/>
      <c r="L23" s="7" t="str">
        <f t="shared" si="13"/>
        <v>-</v>
      </c>
      <c r="M23" s="7" t="str">
        <f t="shared" si="14"/>
        <v>-</v>
      </c>
      <c r="N23" s="368">
        <v>0</v>
      </c>
      <c r="O23" s="368">
        <v>0</v>
      </c>
      <c r="P23" s="10" t="str">
        <f t="shared" si="0"/>
        <v/>
      </c>
      <c r="Q23" s="288"/>
      <c r="R23" s="267"/>
      <c r="S23" s="7" t="str">
        <f t="shared" si="15"/>
        <v>-</v>
      </c>
      <c r="T23" s="7" t="str">
        <f t="shared" si="16"/>
        <v>-</v>
      </c>
      <c r="U23" s="368">
        <v>0</v>
      </c>
      <c r="V23" s="368">
        <v>0</v>
      </c>
      <c r="W23" s="10" t="str">
        <f t="shared" si="1"/>
        <v/>
      </c>
      <c r="X23" s="288"/>
      <c r="Y23" s="267"/>
      <c r="Z23" s="7" t="str">
        <f t="shared" si="17"/>
        <v>-</v>
      </c>
      <c r="AA23" s="7" t="str">
        <f t="shared" si="18"/>
        <v>-</v>
      </c>
      <c r="AB23" s="368">
        <v>0</v>
      </c>
      <c r="AC23" s="368">
        <v>0</v>
      </c>
      <c r="AD23" s="10" t="str">
        <f t="shared" si="36"/>
        <v/>
      </c>
      <c r="AE23" s="288"/>
      <c r="AF23" s="267"/>
      <c r="AG23" s="7" t="str">
        <f t="shared" si="20"/>
        <v>-</v>
      </c>
      <c r="AH23" s="7" t="str">
        <f t="shared" si="21"/>
        <v>-</v>
      </c>
      <c r="AI23" s="368">
        <v>0</v>
      </c>
      <c r="AJ23" s="368">
        <v>0</v>
      </c>
      <c r="AK23" s="10" t="str">
        <f t="shared" si="2"/>
        <v/>
      </c>
      <c r="AL23" s="288"/>
      <c r="AM23" s="267"/>
      <c r="AN23" s="7" t="str">
        <f t="shared" si="22"/>
        <v>-</v>
      </c>
      <c r="AO23" s="7" t="str">
        <f t="shared" si="23"/>
        <v>-</v>
      </c>
      <c r="AP23" s="368">
        <v>0</v>
      </c>
      <c r="AQ23" s="368">
        <v>0</v>
      </c>
      <c r="AR23" s="10" t="str">
        <f t="shared" si="3"/>
        <v/>
      </c>
      <c r="AS23" s="288"/>
      <c r="AT23" s="267"/>
      <c r="AU23" s="7" t="str">
        <f t="shared" si="24"/>
        <v>-</v>
      </c>
      <c r="AV23" s="7" t="str">
        <f t="shared" si="25"/>
        <v>-</v>
      </c>
      <c r="AW23" s="368">
        <v>0</v>
      </c>
      <c r="AX23" s="368">
        <v>0</v>
      </c>
      <c r="AY23" s="10" t="str">
        <f t="shared" si="4"/>
        <v/>
      </c>
      <c r="AZ23" s="288"/>
      <c r="BA23" s="267"/>
      <c r="BB23" s="7" t="str">
        <f t="shared" si="26"/>
        <v>-</v>
      </c>
      <c r="BC23" s="7" t="str">
        <f t="shared" si="27"/>
        <v>-</v>
      </c>
      <c r="BD23" s="368">
        <v>0</v>
      </c>
      <c r="BE23" s="368">
        <v>0</v>
      </c>
      <c r="BF23" s="10" t="str">
        <f t="shared" si="5"/>
        <v/>
      </c>
      <c r="BG23" s="288"/>
      <c r="BH23" s="267"/>
      <c r="BI23" s="7" t="str">
        <f t="shared" si="28"/>
        <v>-</v>
      </c>
      <c r="BJ23" s="7" t="str">
        <f t="shared" si="29"/>
        <v>-</v>
      </c>
      <c r="BK23" s="368">
        <v>0</v>
      </c>
      <c r="BL23" s="368">
        <v>0</v>
      </c>
      <c r="BM23" s="10" t="str">
        <f t="shared" si="6"/>
        <v/>
      </c>
      <c r="BN23" s="288"/>
      <c r="BO23" s="267"/>
      <c r="BP23" s="7" t="str">
        <f t="shared" si="30"/>
        <v>-</v>
      </c>
      <c r="BQ23" s="7" t="str">
        <f t="shared" si="31"/>
        <v>-</v>
      </c>
      <c r="BR23" s="368">
        <v>0</v>
      </c>
      <c r="BS23" s="368">
        <v>0</v>
      </c>
      <c r="BT23" s="10" t="str">
        <f t="shared" si="7"/>
        <v/>
      </c>
      <c r="BU23" s="288"/>
      <c r="BV23" s="267"/>
      <c r="BW23" s="7" t="str">
        <f t="shared" si="32"/>
        <v>-</v>
      </c>
      <c r="BX23" s="7" t="str">
        <f t="shared" si="33"/>
        <v>-</v>
      </c>
      <c r="BY23" s="368">
        <v>0</v>
      </c>
      <c r="BZ23" s="368">
        <v>0</v>
      </c>
      <c r="CA23" s="10" t="str">
        <f t="shared" si="8"/>
        <v/>
      </c>
      <c r="CB23" s="288"/>
      <c r="CC23" s="267"/>
      <c r="CD23" s="7" t="str">
        <f t="shared" si="34"/>
        <v>-</v>
      </c>
      <c r="CE23" s="7" t="str">
        <f t="shared" si="35"/>
        <v>-</v>
      </c>
      <c r="CF23" s="368">
        <v>0</v>
      </c>
      <c r="CG23" s="368">
        <v>0</v>
      </c>
      <c r="CH23" s="10" t="str">
        <f t="shared" si="9"/>
        <v/>
      </c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</row>
    <row r="24" spans="1:120" x14ac:dyDescent="0.2">
      <c r="A24" s="425"/>
      <c r="B24" s="56" t="s">
        <v>24</v>
      </c>
      <c r="C24" s="266"/>
      <c r="D24" s="267"/>
      <c r="E24" s="7" t="str">
        <f t="shared" si="10"/>
        <v>-</v>
      </c>
      <c r="F24" s="7" t="str">
        <f t="shared" si="11"/>
        <v>-</v>
      </c>
      <c r="G24" s="368">
        <v>0</v>
      </c>
      <c r="H24" s="368">
        <v>0</v>
      </c>
      <c r="I24" s="9" t="str">
        <f t="shared" si="12"/>
        <v/>
      </c>
      <c r="J24" s="288"/>
      <c r="K24" s="267"/>
      <c r="L24" s="7" t="str">
        <f t="shared" si="13"/>
        <v>-</v>
      </c>
      <c r="M24" s="7" t="str">
        <f t="shared" si="14"/>
        <v>-</v>
      </c>
      <c r="N24" s="368">
        <v>0</v>
      </c>
      <c r="O24" s="368">
        <v>0</v>
      </c>
      <c r="P24" s="10" t="str">
        <f t="shared" si="0"/>
        <v/>
      </c>
      <c r="Q24" s="288"/>
      <c r="R24" s="267"/>
      <c r="S24" s="7" t="str">
        <f t="shared" si="15"/>
        <v>-</v>
      </c>
      <c r="T24" s="7" t="str">
        <f t="shared" si="16"/>
        <v>-</v>
      </c>
      <c r="U24" s="368">
        <v>0</v>
      </c>
      <c r="V24" s="368">
        <v>0</v>
      </c>
      <c r="W24" s="10" t="str">
        <f t="shared" si="1"/>
        <v/>
      </c>
      <c r="X24" s="288"/>
      <c r="Y24" s="267"/>
      <c r="Z24" s="7" t="str">
        <f t="shared" si="17"/>
        <v>-</v>
      </c>
      <c r="AA24" s="7" t="str">
        <f t="shared" si="18"/>
        <v>-</v>
      </c>
      <c r="AB24" s="368">
        <v>0</v>
      </c>
      <c r="AC24" s="368">
        <v>0</v>
      </c>
      <c r="AD24" s="10" t="str">
        <f t="shared" si="36"/>
        <v/>
      </c>
      <c r="AE24" s="288"/>
      <c r="AF24" s="267"/>
      <c r="AG24" s="7" t="str">
        <f t="shared" si="20"/>
        <v>-</v>
      </c>
      <c r="AH24" s="7" t="str">
        <f t="shared" si="21"/>
        <v>-</v>
      </c>
      <c r="AI24" s="368">
        <v>0</v>
      </c>
      <c r="AJ24" s="368">
        <v>0</v>
      </c>
      <c r="AK24" s="10" t="str">
        <f t="shared" si="2"/>
        <v/>
      </c>
      <c r="AL24" s="288"/>
      <c r="AM24" s="267"/>
      <c r="AN24" s="7" t="str">
        <f t="shared" si="22"/>
        <v>-</v>
      </c>
      <c r="AO24" s="7" t="str">
        <f t="shared" si="23"/>
        <v>-</v>
      </c>
      <c r="AP24" s="368">
        <v>0</v>
      </c>
      <c r="AQ24" s="368">
        <v>0</v>
      </c>
      <c r="AR24" s="10" t="str">
        <f t="shared" si="3"/>
        <v/>
      </c>
      <c r="AS24" s="288"/>
      <c r="AT24" s="267"/>
      <c r="AU24" s="7" t="str">
        <f t="shared" si="24"/>
        <v>-</v>
      </c>
      <c r="AV24" s="7" t="str">
        <f t="shared" si="25"/>
        <v>-</v>
      </c>
      <c r="AW24" s="368">
        <v>0</v>
      </c>
      <c r="AX24" s="368">
        <v>0</v>
      </c>
      <c r="AY24" s="10" t="str">
        <f t="shared" si="4"/>
        <v/>
      </c>
      <c r="AZ24" s="288"/>
      <c r="BA24" s="267"/>
      <c r="BB24" s="7" t="str">
        <f t="shared" si="26"/>
        <v>-</v>
      </c>
      <c r="BC24" s="7" t="str">
        <f t="shared" si="27"/>
        <v>-</v>
      </c>
      <c r="BD24" s="368">
        <v>0</v>
      </c>
      <c r="BE24" s="368">
        <v>0</v>
      </c>
      <c r="BF24" s="10" t="str">
        <f t="shared" si="5"/>
        <v/>
      </c>
      <c r="BG24" s="288"/>
      <c r="BH24" s="267"/>
      <c r="BI24" s="7" t="str">
        <f t="shared" si="28"/>
        <v>-</v>
      </c>
      <c r="BJ24" s="7" t="str">
        <f t="shared" si="29"/>
        <v>-</v>
      </c>
      <c r="BK24" s="368">
        <v>0</v>
      </c>
      <c r="BL24" s="368">
        <v>0</v>
      </c>
      <c r="BM24" s="10" t="str">
        <f t="shared" si="6"/>
        <v/>
      </c>
      <c r="BN24" s="288"/>
      <c r="BO24" s="267"/>
      <c r="BP24" s="7" t="str">
        <f t="shared" si="30"/>
        <v>-</v>
      </c>
      <c r="BQ24" s="7" t="str">
        <f t="shared" si="31"/>
        <v>-</v>
      </c>
      <c r="BR24" s="368">
        <v>0</v>
      </c>
      <c r="BS24" s="368">
        <v>0</v>
      </c>
      <c r="BT24" s="10" t="str">
        <f t="shared" si="7"/>
        <v/>
      </c>
      <c r="BU24" s="288"/>
      <c r="BV24" s="267"/>
      <c r="BW24" s="7" t="str">
        <f t="shared" si="32"/>
        <v>-</v>
      </c>
      <c r="BX24" s="7" t="str">
        <f t="shared" si="33"/>
        <v>-</v>
      </c>
      <c r="BY24" s="368">
        <v>0</v>
      </c>
      <c r="BZ24" s="368">
        <v>0</v>
      </c>
      <c r="CA24" s="10" t="str">
        <f t="shared" si="8"/>
        <v/>
      </c>
      <c r="CB24" s="288"/>
      <c r="CC24" s="267"/>
      <c r="CD24" s="7" t="str">
        <f t="shared" si="34"/>
        <v>-</v>
      </c>
      <c r="CE24" s="7" t="str">
        <f t="shared" si="35"/>
        <v>-</v>
      </c>
      <c r="CF24" s="368">
        <v>0</v>
      </c>
      <c r="CG24" s="368">
        <v>0</v>
      </c>
      <c r="CH24" s="10" t="str">
        <f t="shared" si="9"/>
        <v/>
      </c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</row>
    <row r="25" spans="1:120" x14ac:dyDescent="0.2">
      <c r="A25" s="425"/>
      <c r="B25" s="56" t="s">
        <v>25</v>
      </c>
      <c r="C25" s="266"/>
      <c r="D25" s="267"/>
      <c r="E25" s="7" t="str">
        <f t="shared" si="10"/>
        <v>-</v>
      </c>
      <c r="F25" s="7" t="str">
        <f t="shared" si="11"/>
        <v>-</v>
      </c>
      <c r="G25" s="368">
        <v>0</v>
      </c>
      <c r="H25" s="368">
        <v>0</v>
      </c>
      <c r="I25" s="9" t="str">
        <f t="shared" si="12"/>
        <v/>
      </c>
      <c r="J25" s="288"/>
      <c r="K25" s="267"/>
      <c r="L25" s="7" t="str">
        <f t="shared" si="13"/>
        <v>-</v>
      </c>
      <c r="M25" s="7" t="str">
        <f t="shared" si="14"/>
        <v>-</v>
      </c>
      <c r="N25" s="368">
        <v>0</v>
      </c>
      <c r="O25" s="368">
        <v>0</v>
      </c>
      <c r="P25" s="10" t="str">
        <f t="shared" si="0"/>
        <v/>
      </c>
      <c r="Q25" s="288"/>
      <c r="R25" s="267"/>
      <c r="S25" s="7" t="str">
        <f>IF(Q25=0,"-",(Q25/R25*1000))</f>
        <v>-</v>
      </c>
      <c r="T25" s="7" t="str">
        <f t="shared" si="16"/>
        <v>-</v>
      </c>
      <c r="U25" s="368">
        <v>0</v>
      </c>
      <c r="V25" s="368">
        <v>0</v>
      </c>
      <c r="W25" s="10" t="str">
        <f t="shared" si="1"/>
        <v/>
      </c>
      <c r="X25" s="288"/>
      <c r="Y25" s="267"/>
      <c r="Z25" s="7" t="str">
        <f t="shared" si="17"/>
        <v>-</v>
      </c>
      <c r="AA25" s="7" t="str">
        <f t="shared" si="18"/>
        <v>-</v>
      </c>
      <c r="AB25" s="368">
        <v>0</v>
      </c>
      <c r="AC25" s="368">
        <v>0</v>
      </c>
      <c r="AD25" s="10" t="str">
        <f t="shared" si="36"/>
        <v/>
      </c>
      <c r="AE25" s="288"/>
      <c r="AF25" s="267"/>
      <c r="AG25" s="7" t="str">
        <f t="shared" si="20"/>
        <v>-</v>
      </c>
      <c r="AH25" s="7" t="str">
        <f t="shared" si="21"/>
        <v>-</v>
      </c>
      <c r="AI25" s="368">
        <v>0</v>
      </c>
      <c r="AJ25" s="368">
        <v>0</v>
      </c>
      <c r="AK25" s="10" t="str">
        <f t="shared" si="2"/>
        <v/>
      </c>
      <c r="AL25" s="288"/>
      <c r="AM25" s="267"/>
      <c r="AN25" s="7" t="str">
        <f t="shared" si="22"/>
        <v>-</v>
      </c>
      <c r="AO25" s="7" t="str">
        <f t="shared" si="23"/>
        <v>-</v>
      </c>
      <c r="AP25" s="368">
        <v>0</v>
      </c>
      <c r="AQ25" s="368">
        <v>0</v>
      </c>
      <c r="AR25" s="10" t="str">
        <f t="shared" si="3"/>
        <v/>
      </c>
      <c r="AS25" s="288"/>
      <c r="AT25" s="267"/>
      <c r="AU25" s="7" t="str">
        <f t="shared" si="24"/>
        <v>-</v>
      </c>
      <c r="AV25" s="7" t="str">
        <f t="shared" si="25"/>
        <v>-</v>
      </c>
      <c r="AW25" s="368">
        <v>0</v>
      </c>
      <c r="AX25" s="368">
        <v>0</v>
      </c>
      <c r="AY25" s="10" t="str">
        <f t="shared" si="4"/>
        <v/>
      </c>
      <c r="AZ25" s="288"/>
      <c r="BA25" s="267"/>
      <c r="BB25" s="7" t="str">
        <f t="shared" si="26"/>
        <v>-</v>
      </c>
      <c r="BC25" s="7" t="str">
        <f t="shared" si="27"/>
        <v>-</v>
      </c>
      <c r="BD25" s="368">
        <v>0</v>
      </c>
      <c r="BE25" s="368">
        <v>0</v>
      </c>
      <c r="BF25" s="10" t="str">
        <f t="shared" si="5"/>
        <v/>
      </c>
      <c r="BG25" s="288"/>
      <c r="BH25" s="267"/>
      <c r="BI25" s="7" t="str">
        <f t="shared" si="28"/>
        <v>-</v>
      </c>
      <c r="BJ25" s="7" t="str">
        <f t="shared" si="29"/>
        <v>-</v>
      </c>
      <c r="BK25" s="368">
        <v>0</v>
      </c>
      <c r="BL25" s="368">
        <v>0</v>
      </c>
      <c r="BM25" s="10" t="str">
        <f t="shared" si="6"/>
        <v/>
      </c>
      <c r="BN25" s="288"/>
      <c r="BO25" s="267"/>
      <c r="BP25" s="7" t="str">
        <f t="shared" si="30"/>
        <v>-</v>
      </c>
      <c r="BQ25" s="7" t="str">
        <f t="shared" si="31"/>
        <v>-</v>
      </c>
      <c r="BR25" s="368">
        <v>0</v>
      </c>
      <c r="BS25" s="368">
        <v>0</v>
      </c>
      <c r="BT25" s="10" t="str">
        <f t="shared" si="7"/>
        <v/>
      </c>
      <c r="BU25" s="288"/>
      <c r="BV25" s="267"/>
      <c r="BW25" s="7" t="str">
        <f t="shared" si="32"/>
        <v>-</v>
      </c>
      <c r="BX25" s="7" t="str">
        <f t="shared" si="33"/>
        <v>-</v>
      </c>
      <c r="BY25" s="368">
        <v>0</v>
      </c>
      <c r="BZ25" s="368">
        <v>0</v>
      </c>
      <c r="CA25" s="10" t="str">
        <f t="shared" si="8"/>
        <v/>
      </c>
      <c r="CB25" s="288"/>
      <c r="CC25" s="267"/>
      <c r="CD25" s="7" t="str">
        <f t="shared" si="34"/>
        <v>-</v>
      </c>
      <c r="CE25" s="7" t="str">
        <f t="shared" si="35"/>
        <v>-</v>
      </c>
      <c r="CF25" s="368">
        <v>0</v>
      </c>
      <c r="CG25" s="368">
        <v>0</v>
      </c>
      <c r="CH25" s="10" t="str">
        <f t="shared" si="9"/>
        <v/>
      </c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</row>
    <row r="26" spans="1:120" x14ac:dyDescent="0.2">
      <c r="A26" s="425"/>
      <c r="B26" s="56" t="s">
        <v>26</v>
      </c>
      <c r="C26" s="266"/>
      <c r="D26" s="267"/>
      <c r="E26" s="7" t="str">
        <f t="shared" si="10"/>
        <v>-</v>
      </c>
      <c r="F26" s="7" t="str">
        <f t="shared" si="11"/>
        <v>-</v>
      </c>
      <c r="G26" s="368">
        <v>0</v>
      </c>
      <c r="H26" s="368">
        <v>0</v>
      </c>
      <c r="I26" s="9" t="str">
        <f t="shared" si="12"/>
        <v/>
      </c>
      <c r="J26" s="288"/>
      <c r="K26" s="267"/>
      <c r="L26" s="7" t="str">
        <f t="shared" si="13"/>
        <v>-</v>
      </c>
      <c r="M26" s="7" t="str">
        <f t="shared" si="14"/>
        <v>-</v>
      </c>
      <c r="N26" s="368">
        <v>0</v>
      </c>
      <c r="O26" s="368">
        <v>0</v>
      </c>
      <c r="P26" s="10" t="str">
        <f t="shared" si="0"/>
        <v/>
      </c>
      <c r="Q26" s="288"/>
      <c r="R26" s="267"/>
      <c r="S26" s="7" t="str">
        <f t="shared" si="15"/>
        <v>-</v>
      </c>
      <c r="T26" s="7" t="str">
        <f t="shared" si="16"/>
        <v>-</v>
      </c>
      <c r="U26" s="368">
        <v>0</v>
      </c>
      <c r="V26" s="368">
        <v>0</v>
      </c>
      <c r="W26" s="10" t="str">
        <f t="shared" si="1"/>
        <v/>
      </c>
      <c r="X26" s="288"/>
      <c r="Y26" s="267"/>
      <c r="Z26" s="7" t="str">
        <f t="shared" si="17"/>
        <v>-</v>
      </c>
      <c r="AA26" s="7" t="str">
        <f t="shared" si="18"/>
        <v>-</v>
      </c>
      <c r="AB26" s="368">
        <v>0</v>
      </c>
      <c r="AC26" s="368">
        <v>0</v>
      </c>
      <c r="AD26" s="10" t="str">
        <f t="shared" si="36"/>
        <v/>
      </c>
      <c r="AE26" s="288"/>
      <c r="AF26" s="267"/>
      <c r="AG26" s="7" t="str">
        <f t="shared" si="20"/>
        <v>-</v>
      </c>
      <c r="AH26" s="7" t="str">
        <f t="shared" si="21"/>
        <v>-</v>
      </c>
      <c r="AI26" s="368">
        <v>0</v>
      </c>
      <c r="AJ26" s="368">
        <v>0</v>
      </c>
      <c r="AK26" s="10" t="str">
        <f t="shared" si="2"/>
        <v/>
      </c>
      <c r="AL26" s="288"/>
      <c r="AM26" s="267"/>
      <c r="AN26" s="7" t="str">
        <f t="shared" si="22"/>
        <v>-</v>
      </c>
      <c r="AO26" s="7" t="str">
        <f t="shared" si="23"/>
        <v>-</v>
      </c>
      <c r="AP26" s="368">
        <v>0</v>
      </c>
      <c r="AQ26" s="368">
        <v>0</v>
      </c>
      <c r="AR26" s="10" t="str">
        <f t="shared" si="3"/>
        <v/>
      </c>
      <c r="AS26" s="288"/>
      <c r="AT26" s="267"/>
      <c r="AU26" s="7" t="str">
        <f t="shared" si="24"/>
        <v>-</v>
      </c>
      <c r="AV26" s="7" t="str">
        <f t="shared" si="25"/>
        <v>-</v>
      </c>
      <c r="AW26" s="368">
        <v>0</v>
      </c>
      <c r="AX26" s="368">
        <v>0</v>
      </c>
      <c r="AY26" s="10" t="str">
        <f t="shared" si="4"/>
        <v/>
      </c>
      <c r="AZ26" s="288"/>
      <c r="BA26" s="267"/>
      <c r="BB26" s="7" t="str">
        <f t="shared" si="26"/>
        <v>-</v>
      </c>
      <c r="BC26" s="7" t="str">
        <f t="shared" si="27"/>
        <v>-</v>
      </c>
      <c r="BD26" s="368">
        <v>0</v>
      </c>
      <c r="BE26" s="368">
        <v>0</v>
      </c>
      <c r="BF26" s="10" t="str">
        <f t="shared" si="5"/>
        <v/>
      </c>
      <c r="BG26" s="288"/>
      <c r="BH26" s="267"/>
      <c r="BI26" s="7" t="str">
        <f t="shared" si="28"/>
        <v>-</v>
      </c>
      <c r="BJ26" s="7" t="str">
        <f t="shared" si="29"/>
        <v>-</v>
      </c>
      <c r="BK26" s="368">
        <v>0</v>
      </c>
      <c r="BL26" s="368">
        <v>0</v>
      </c>
      <c r="BM26" s="10" t="str">
        <f t="shared" si="6"/>
        <v/>
      </c>
      <c r="BN26" s="288"/>
      <c r="BO26" s="267"/>
      <c r="BP26" s="7" t="str">
        <f t="shared" si="30"/>
        <v>-</v>
      </c>
      <c r="BQ26" s="7" t="str">
        <f t="shared" si="31"/>
        <v>-</v>
      </c>
      <c r="BR26" s="368">
        <v>0</v>
      </c>
      <c r="BS26" s="368">
        <v>0</v>
      </c>
      <c r="BT26" s="10" t="str">
        <f t="shared" si="7"/>
        <v/>
      </c>
      <c r="BU26" s="288"/>
      <c r="BV26" s="267"/>
      <c r="BW26" s="7" t="str">
        <f t="shared" si="32"/>
        <v>-</v>
      </c>
      <c r="BX26" s="7" t="str">
        <f t="shared" si="33"/>
        <v>-</v>
      </c>
      <c r="BY26" s="368">
        <v>0</v>
      </c>
      <c r="BZ26" s="368">
        <v>0</v>
      </c>
      <c r="CA26" s="10" t="str">
        <f t="shared" si="8"/>
        <v/>
      </c>
      <c r="CB26" s="288"/>
      <c r="CC26" s="267"/>
      <c r="CD26" s="7" t="str">
        <f t="shared" si="34"/>
        <v>-</v>
      </c>
      <c r="CE26" s="7" t="str">
        <f t="shared" si="35"/>
        <v>-</v>
      </c>
      <c r="CF26" s="368">
        <v>0</v>
      </c>
      <c r="CG26" s="368">
        <v>0</v>
      </c>
      <c r="CH26" s="10" t="str">
        <f t="shared" si="9"/>
        <v/>
      </c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</row>
    <row r="27" spans="1:120" x14ac:dyDescent="0.2">
      <c r="A27" s="425"/>
      <c r="B27" s="56" t="s">
        <v>27</v>
      </c>
      <c r="C27" s="266"/>
      <c r="D27" s="267"/>
      <c r="E27" s="7" t="str">
        <f t="shared" si="10"/>
        <v>-</v>
      </c>
      <c r="F27" s="7" t="str">
        <f t="shared" si="11"/>
        <v>-</v>
      </c>
      <c r="G27" s="368">
        <v>0</v>
      </c>
      <c r="H27" s="368">
        <v>0</v>
      </c>
      <c r="I27" s="9" t="str">
        <f t="shared" si="12"/>
        <v/>
      </c>
      <c r="J27" s="288"/>
      <c r="K27" s="267"/>
      <c r="L27" s="7" t="str">
        <f t="shared" si="13"/>
        <v>-</v>
      </c>
      <c r="M27" s="7" t="str">
        <f t="shared" si="14"/>
        <v>-</v>
      </c>
      <c r="N27" s="368">
        <v>0</v>
      </c>
      <c r="O27" s="368">
        <v>0</v>
      </c>
      <c r="P27" s="10" t="str">
        <f t="shared" si="0"/>
        <v/>
      </c>
      <c r="Q27" s="288"/>
      <c r="R27" s="267"/>
      <c r="S27" s="7" t="str">
        <f t="shared" si="15"/>
        <v>-</v>
      </c>
      <c r="T27" s="7" t="str">
        <f t="shared" si="16"/>
        <v>-</v>
      </c>
      <c r="U27" s="368">
        <v>0</v>
      </c>
      <c r="V27" s="368">
        <v>0</v>
      </c>
      <c r="W27" s="10" t="str">
        <f t="shared" si="1"/>
        <v/>
      </c>
      <c r="X27" s="288"/>
      <c r="Y27" s="267"/>
      <c r="Z27" s="7" t="str">
        <f t="shared" si="17"/>
        <v>-</v>
      </c>
      <c r="AA27" s="7" t="str">
        <f t="shared" si="18"/>
        <v>-</v>
      </c>
      <c r="AB27" s="368">
        <v>0</v>
      </c>
      <c r="AC27" s="368">
        <v>0</v>
      </c>
      <c r="AD27" s="10" t="str">
        <f t="shared" si="36"/>
        <v/>
      </c>
      <c r="AE27" s="288"/>
      <c r="AF27" s="267"/>
      <c r="AG27" s="7" t="str">
        <f t="shared" si="20"/>
        <v>-</v>
      </c>
      <c r="AH27" s="7" t="str">
        <f t="shared" si="21"/>
        <v>-</v>
      </c>
      <c r="AI27" s="368">
        <v>0</v>
      </c>
      <c r="AJ27" s="368">
        <v>0</v>
      </c>
      <c r="AK27" s="10" t="str">
        <f t="shared" si="2"/>
        <v/>
      </c>
      <c r="AL27" s="288"/>
      <c r="AM27" s="267"/>
      <c r="AN27" s="7" t="str">
        <f t="shared" si="22"/>
        <v>-</v>
      </c>
      <c r="AO27" s="7" t="str">
        <f t="shared" si="23"/>
        <v>-</v>
      </c>
      <c r="AP27" s="368">
        <v>0</v>
      </c>
      <c r="AQ27" s="368">
        <v>0</v>
      </c>
      <c r="AR27" s="10" t="str">
        <f t="shared" si="3"/>
        <v/>
      </c>
      <c r="AS27" s="288"/>
      <c r="AT27" s="267"/>
      <c r="AU27" s="7" t="str">
        <f t="shared" si="24"/>
        <v>-</v>
      </c>
      <c r="AV27" s="7" t="str">
        <f t="shared" si="25"/>
        <v>-</v>
      </c>
      <c r="AW27" s="368">
        <v>0</v>
      </c>
      <c r="AX27" s="368">
        <v>0</v>
      </c>
      <c r="AY27" s="10" t="str">
        <f t="shared" si="4"/>
        <v/>
      </c>
      <c r="AZ27" s="288"/>
      <c r="BA27" s="267"/>
      <c r="BB27" s="7" t="str">
        <f t="shared" si="26"/>
        <v>-</v>
      </c>
      <c r="BC27" s="7" t="str">
        <f t="shared" si="27"/>
        <v>-</v>
      </c>
      <c r="BD27" s="368">
        <v>0</v>
      </c>
      <c r="BE27" s="368">
        <v>0</v>
      </c>
      <c r="BF27" s="10" t="str">
        <f t="shared" si="5"/>
        <v/>
      </c>
      <c r="BG27" s="288"/>
      <c r="BH27" s="267"/>
      <c r="BI27" s="7" t="str">
        <f t="shared" si="28"/>
        <v>-</v>
      </c>
      <c r="BJ27" s="7" t="str">
        <f t="shared" si="29"/>
        <v>-</v>
      </c>
      <c r="BK27" s="368">
        <v>0</v>
      </c>
      <c r="BL27" s="368">
        <v>0</v>
      </c>
      <c r="BM27" s="10" t="str">
        <f t="shared" si="6"/>
        <v/>
      </c>
      <c r="BN27" s="288"/>
      <c r="BO27" s="267"/>
      <c r="BP27" s="7" t="str">
        <f t="shared" si="30"/>
        <v>-</v>
      </c>
      <c r="BQ27" s="7" t="str">
        <f t="shared" si="31"/>
        <v>-</v>
      </c>
      <c r="BR27" s="368">
        <v>0</v>
      </c>
      <c r="BS27" s="368">
        <v>0</v>
      </c>
      <c r="BT27" s="10" t="str">
        <f t="shared" si="7"/>
        <v/>
      </c>
      <c r="BU27" s="288"/>
      <c r="BV27" s="267"/>
      <c r="BW27" s="7" t="str">
        <f t="shared" si="32"/>
        <v>-</v>
      </c>
      <c r="BX27" s="7" t="str">
        <f t="shared" si="33"/>
        <v>-</v>
      </c>
      <c r="BY27" s="368">
        <v>0</v>
      </c>
      <c r="BZ27" s="368">
        <v>0</v>
      </c>
      <c r="CA27" s="10" t="str">
        <f t="shared" si="8"/>
        <v/>
      </c>
      <c r="CB27" s="288"/>
      <c r="CC27" s="267"/>
      <c r="CD27" s="7" t="str">
        <f t="shared" si="34"/>
        <v>-</v>
      </c>
      <c r="CE27" s="7" t="str">
        <f t="shared" si="35"/>
        <v>-</v>
      </c>
      <c r="CF27" s="368">
        <v>0</v>
      </c>
      <c r="CG27" s="368">
        <v>0</v>
      </c>
      <c r="CH27" s="10" t="str">
        <f t="shared" si="9"/>
        <v/>
      </c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</row>
    <row r="28" spans="1:120" x14ac:dyDescent="0.2">
      <c r="A28" s="425"/>
      <c r="B28" s="56" t="s">
        <v>28</v>
      </c>
      <c r="C28" s="266"/>
      <c r="D28" s="267"/>
      <c r="E28" s="7" t="str">
        <f t="shared" si="10"/>
        <v>-</v>
      </c>
      <c r="F28" s="7" t="str">
        <f t="shared" si="11"/>
        <v>-</v>
      </c>
      <c r="G28" s="368">
        <v>0</v>
      </c>
      <c r="H28" s="368">
        <v>0</v>
      </c>
      <c r="I28" s="9" t="str">
        <f t="shared" si="12"/>
        <v/>
      </c>
      <c r="J28" s="288"/>
      <c r="K28" s="267"/>
      <c r="L28" s="7" t="str">
        <f t="shared" si="13"/>
        <v>-</v>
      </c>
      <c r="M28" s="7" t="str">
        <f t="shared" si="14"/>
        <v>-</v>
      </c>
      <c r="N28" s="368">
        <v>0</v>
      </c>
      <c r="O28" s="368">
        <v>0</v>
      </c>
      <c r="P28" s="10" t="str">
        <f t="shared" si="0"/>
        <v/>
      </c>
      <c r="Q28" s="288"/>
      <c r="R28" s="267"/>
      <c r="S28" s="7" t="str">
        <f t="shared" si="15"/>
        <v>-</v>
      </c>
      <c r="T28" s="7" t="str">
        <f t="shared" si="16"/>
        <v>-</v>
      </c>
      <c r="U28" s="368">
        <v>0</v>
      </c>
      <c r="V28" s="368">
        <v>0</v>
      </c>
      <c r="W28" s="10" t="str">
        <f t="shared" si="1"/>
        <v/>
      </c>
      <c r="X28" s="288"/>
      <c r="Y28" s="267"/>
      <c r="Z28" s="7" t="str">
        <f t="shared" si="17"/>
        <v>-</v>
      </c>
      <c r="AA28" s="7" t="str">
        <f t="shared" si="18"/>
        <v>-</v>
      </c>
      <c r="AB28" s="368">
        <v>0</v>
      </c>
      <c r="AC28" s="368">
        <v>0</v>
      </c>
      <c r="AD28" s="10" t="str">
        <f t="shared" si="36"/>
        <v/>
      </c>
      <c r="AE28" s="288"/>
      <c r="AF28" s="267"/>
      <c r="AG28" s="7" t="str">
        <f t="shared" si="20"/>
        <v>-</v>
      </c>
      <c r="AH28" s="7" t="str">
        <f t="shared" si="21"/>
        <v>-</v>
      </c>
      <c r="AI28" s="368">
        <v>0</v>
      </c>
      <c r="AJ28" s="368">
        <v>0</v>
      </c>
      <c r="AK28" s="10" t="str">
        <f t="shared" si="2"/>
        <v/>
      </c>
      <c r="AL28" s="288"/>
      <c r="AM28" s="267"/>
      <c r="AN28" s="7" t="str">
        <f t="shared" si="22"/>
        <v>-</v>
      </c>
      <c r="AO28" s="7" t="str">
        <f t="shared" si="23"/>
        <v>-</v>
      </c>
      <c r="AP28" s="368">
        <v>0</v>
      </c>
      <c r="AQ28" s="368">
        <v>0</v>
      </c>
      <c r="AR28" s="10" t="str">
        <f t="shared" si="3"/>
        <v/>
      </c>
      <c r="AS28" s="288"/>
      <c r="AT28" s="267"/>
      <c r="AU28" s="7" t="str">
        <f t="shared" si="24"/>
        <v>-</v>
      </c>
      <c r="AV28" s="7" t="str">
        <f t="shared" si="25"/>
        <v>-</v>
      </c>
      <c r="AW28" s="368">
        <v>0</v>
      </c>
      <c r="AX28" s="368">
        <v>0</v>
      </c>
      <c r="AY28" s="10" t="str">
        <f t="shared" si="4"/>
        <v/>
      </c>
      <c r="AZ28" s="288"/>
      <c r="BA28" s="267"/>
      <c r="BB28" s="7" t="str">
        <f t="shared" si="26"/>
        <v>-</v>
      </c>
      <c r="BC28" s="7" t="str">
        <f t="shared" si="27"/>
        <v>-</v>
      </c>
      <c r="BD28" s="368">
        <v>0</v>
      </c>
      <c r="BE28" s="368">
        <v>0</v>
      </c>
      <c r="BF28" s="10" t="str">
        <f t="shared" si="5"/>
        <v/>
      </c>
      <c r="BG28" s="288"/>
      <c r="BH28" s="267"/>
      <c r="BI28" s="7" t="str">
        <f t="shared" si="28"/>
        <v>-</v>
      </c>
      <c r="BJ28" s="7" t="str">
        <f t="shared" si="29"/>
        <v>-</v>
      </c>
      <c r="BK28" s="368">
        <v>0</v>
      </c>
      <c r="BL28" s="368">
        <v>0</v>
      </c>
      <c r="BM28" s="10" t="str">
        <f t="shared" si="6"/>
        <v/>
      </c>
      <c r="BN28" s="288"/>
      <c r="BO28" s="267"/>
      <c r="BP28" s="7" t="str">
        <f t="shared" si="30"/>
        <v>-</v>
      </c>
      <c r="BQ28" s="7" t="str">
        <f t="shared" si="31"/>
        <v>-</v>
      </c>
      <c r="BR28" s="368">
        <v>0</v>
      </c>
      <c r="BS28" s="368">
        <v>0</v>
      </c>
      <c r="BT28" s="10" t="str">
        <f t="shared" si="7"/>
        <v/>
      </c>
      <c r="BU28" s="288"/>
      <c r="BV28" s="267"/>
      <c r="BW28" s="7" t="str">
        <f t="shared" si="32"/>
        <v>-</v>
      </c>
      <c r="BX28" s="7" t="str">
        <f t="shared" si="33"/>
        <v>-</v>
      </c>
      <c r="BY28" s="368">
        <v>0</v>
      </c>
      <c r="BZ28" s="368">
        <v>0</v>
      </c>
      <c r="CA28" s="10" t="str">
        <f t="shared" si="8"/>
        <v/>
      </c>
      <c r="CB28" s="288"/>
      <c r="CC28" s="267"/>
      <c r="CD28" s="7" t="str">
        <f t="shared" si="34"/>
        <v>-</v>
      </c>
      <c r="CE28" s="7" t="str">
        <f t="shared" si="35"/>
        <v>-</v>
      </c>
      <c r="CF28" s="368">
        <v>0</v>
      </c>
      <c r="CG28" s="368">
        <v>0</v>
      </c>
      <c r="CH28" s="10" t="str">
        <f t="shared" si="9"/>
        <v/>
      </c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</row>
    <row r="29" spans="1:120" x14ac:dyDescent="0.2">
      <c r="A29" s="425"/>
      <c r="B29" s="56" t="s">
        <v>29</v>
      </c>
      <c r="C29" s="266"/>
      <c r="D29" s="267"/>
      <c r="E29" s="7" t="str">
        <f t="shared" si="10"/>
        <v>-</v>
      </c>
      <c r="F29" s="7" t="str">
        <f t="shared" si="11"/>
        <v>-</v>
      </c>
      <c r="G29" s="368">
        <v>0</v>
      </c>
      <c r="H29" s="368">
        <v>0</v>
      </c>
      <c r="I29" s="9" t="str">
        <f t="shared" si="12"/>
        <v/>
      </c>
      <c r="J29" s="288"/>
      <c r="K29" s="267"/>
      <c r="L29" s="7" t="str">
        <f t="shared" si="13"/>
        <v>-</v>
      </c>
      <c r="M29" s="7" t="str">
        <f t="shared" si="14"/>
        <v>-</v>
      </c>
      <c r="N29" s="368">
        <v>0</v>
      </c>
      <c r="O29" s="368">
        <v>0</v>
      </c>
      <c r="P29" s="10" t="str">
        <f t="shared" si="0"/>
        <v/>
      </c>
      <c r="Q29" s="288"/>
      <c r="R29" s="267"/>
      <c r="S29" s="7" t="str">
        <f t="shared" si="15"/>
        <v>-</v>
      </c>
      <c r="T29" s="7" t="str">
        <f t="shared" si="16"/>
        <v>-</v>
      </c>
      <c r="U29" s="368">
        <v>0</v>
      </c>
      <c r="V29" s="368">
        <v>0</v>
      </c>
      <c r="W29" s="10" t="str">
        <f t="shared" si="1"/>
        <v/>
      </c>
      <c r="X29" s="288"/>
      <c r="Y29" s="267"/>
      <c r="Z29" s="7" t="str">
        <f t="shared" si="17"/>
        <v>-</v>
      </c>
      <c r="AA29" s="7" t="str">
        <f t="shared" si="18"/>
        <v>-</v>
      </c>
      <c r="AB29" s="368">
        <v>0</v>
      </c>
      <c r="AC29" s="368">
        <v>0</v>
      </c>
      <c r="AD29" s="10" t="str">
        <f t="shared" si="36"/>
        <v/>
      </c>
      <c r="AE29" s="288"/>
      <c r="AF29" s="267"/>
      <c r="AG29" s="7" t="str">
        <f t="shared" si="20"/>
        <v>-</v>
      </c>
      <c r="AH29" s="7" t="str">
        <f t="shared" si="21"/>
        <v>-</v>
      </c>
      <c r="AI29" s="368">
        <v>0</v>
      </c>
      <c r="AJ29" s="368">
        <v>0</v>
      </c>
      <c r="AK29" s="10" t="str">
        <f t="shared" si="2"/>
        <v/>
      </c>
      <c r="AL29" s="288"/>
      <c r="AM29" s="267"/>
      <c r="AN29" s="7" t="str">
        <f t="shared" si="22"/>
        <v>-</v>
      </c>
      <c r="AO29" s="7" t="str">
        <f t="shared" si="23"/>
        <v>-</v>
      </c>
      <c r="AP29" s="368">
        <v>0</v>
      </c>
      <c r="AQ29" s="368">
        <v>0</v>
      </c>
      <c r="AR29" s="10" t="str">
        <f t="shared" si="3"/>
        <v/>
      </c>
      <c r="AS29" s="288"/>
      <c r="AT29" s="267"/>
      <c r="AU29" s="7" t="str">
        <f t="shared" si="24"/>
        <v>-</v>
      </c>
      <c r="AV29" s="7" t="str">
        <f t="shared" si="25"/>
        <v>-</v>
      </c>
      <c r="AW29" s="368">
        <v>0</v>
      </c>
      <c r="AX29" s="368">
        <v>0</v>
      </c>
      <c r="AY29" s="10" t="str">
        <f t="shared" si="4"/>
        <v/>
      </c>
      <c r="AZ29" s="288"/>
      <c r="BA29" s="267"/>
      <c r="BB29" s="7" t="str">
        <f t="shared" si="26"/>
        <v>-</v>
      </c>
      <c r="BC29" s="7" t="str">
        <f t="shared" si="27"/>
        <v>-</v>
      </c>
      <c r="BD29" s="368">
        <v>0</v>
      </c>
      <c r="BE29" s="368">
        <v>0</v>
      </c>
      <c r="BF29" s="10" t="str">
        <f t="shared" si="5"/>
        <v/>
      </c>
      <c r="BG29" s="288"/>
      <c r="BH29" s="267"/>
      <c r="BI29" s="7" t="str">
        <f t="shared" si="28"/>
        <v>-</v>
      </c>
      <c r="BJ29" s="7" t="str">
        <f t="shared" si="29"/>
        <v>-</v>
      </c>
      <c r="BK29" s="368">
        <v>0</v>
      </c>
      <c r="BL29" s="368">
        <v>0</v>
      </c>
      <c r="BM29" s="10" t="str">
        <f t="shared" si="6"/>
        <v/>
      </c>
      <c r="BN29" s="288"/>
      <c r="BO29" s="267"/>
      <c r="BP29" s="7" t="str">
        <f t="shared" si="30"/>
        <v>-</v>
      </c>
      <c r="BQ29" s="7" t="str">
        <f t="shared" si="31"/>
        <v>-</v>
      </c>
      <c r="BR29" s="368">
        <v>0</v>
      </c>
      <c r="BS29" s="368">
        <v>0</v>
      </c>
      <c r="BT29" s="10" t="str">
        <f t="shared" si="7"/>
        <v/>
      </c>
      <c r="BU29" s="288"/>
      <c r="BV29" s="267"/>
      <c r="BW29" s="7" t="str">
        <f t="shared" si="32"/>
        <v>-</v>
      </c>
      <c r="BX29" s="7" t="str">
        <f t="shared" si="33"/>
        <v>-</v>
      </c>
      <c r="BY29" s="368">
        <v>0</v>
      </c>
      <c r="BZ29" s="368">
        <v>0</v>
      </c>
      <c r="CA29" s="10" t="str">
        <f t="shared" si="8"/>
        <v/>
      </c>
      <c r="CB29" s="288"/>
      <c r="CC29" s="267"/>
      <c r="CD29" s="7" t="str">
        <f t="shared" si="34"/>
        <v>-</v>
      </c>
      <c r="CE29" s="7" t="str">
        <f t="shared" si="35"/>
        <v>-</v>
      </c>
      <c r="CF29" s="368">
        <v>0</v>
      </c>
      <c r="CG29" s="368">
        <v>0</v>
      </c>
      <c r="CH29" s="10" t="str">
        <f t="shared" si="9"/>
        <v/>
      </c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</row>
    <row r="30" spans="1:120" x14ac:dyDescent="0.2">
      <c r="A30" s="425"/>
      <c r="B30" s="56" t="s">
        <v>30</v>
      </c>
      <c r="C30" s="266"/>
      <c r="D30" s="267"/>
      <c r="E30" s="7" t="str">
        <f t="shared" si="10"/>
        <v>-</v>
      </c>
      <c r="F30" s="7" t="str">
        <f t="shared" si="11"/>
        <v>-</v>
      </c>
      <c r="G30" s="368">
        <v>0</v>
      </c>
      <c r="H30" s="368">
        <v>0</v>
      </c>
      <c r="I30" s="9" t="str">
        <f t="shared" si="12"/>
        <v/>
      </c>
      <c r="J30" s="288"/>
      <c r="K30" s="267"/>
      <c r="L30" s="7" t="str">
        <f t="shared" si="13"/>
        <v>-</v>
      </c>
      <c r="M30" s="7" t="str">
        <f t="shared" si="14"/>
        <v>-</v>
      </c>
      <c r="N30" s="368">
        <v>0</v>
      </c>
      <c r="O30" s="368">
        <v>0</v>
      </c>
      <c r="P30" s="10" t="str">
        <f t="shared" si="0"/>
        <v/>
      </c>
      <c r="Q30" s="288"/>
      <c r="R30" s="267"/>
      <c r="S30" s="7" t="str">
        <f t="shared" si="15"/>
        <v>-</v>
      </c>
      <c r="T30" s="7" t="str">
        <f t="shared" si="16"/>
        <v>-</v>
      </c>
      <c r="U30" s="368">
        <v>0</v>
      </c>
      <c r="V30" s="368">
        <v>0</v>
      </c>
      <c r="W30" s="10" t="str">
        <f t="shared" si="1"/>
        <v/>
      </c>
      <c r="X30" s="288"/>
      <c r="Y30" s="267"/>
      <c r="Z30" s="7" t="str">
        <f t="shared" si="17"/>
        <v>-</v>
      </c>
      <c r="AA30" s="7" t="str">
        <f t="shared" si="18"/>
        <v>-</v>
      </c>
      <c r="AB30" s="368">
        <v>0</v>
      </c>
      <c r="AC30" s="368">
        <v>0</v>
      </c>
      <c r="AD30" s="10" t="str">
        <f t="shared" si="36"/>
        <v/>
      </c>
      <c r="AE30" s="288"/>
      <c r="AF30" s="267"/>
      <c r="AG30" s="7" t="str">
        <f t="shared" si="20"/>
        <v>-</v>
      </c>
      <c r="AH30" s="7" t="str">
        <f t="shared" si="21"/>
        <v>-</v>
      </c>
      <c r="AI30" s="368">
        <v>0</v>
      </c>
      <c r="AJ30" s="368">
        <v>0</v>
      </c>
      <c r="AK30" s="10" t="str">
        <f t="shared" si="2"/>
        <v/>
      </c>
      <c r="AL30" s="288"/>
      <c r="AM30" s="267"/>
      <c r="AN30" s="7" t="str">
        <f t="shared" si="22"/>
        <v>-</v>
      </c>
      <c r="AO30" s="7" t="str">
        <f t="shared" si="23"/>
        <v>-</v>
      </c>
      <c r="AP30" s="368">
        <v>0</v>
      </c>
      <c r="AQ30" s="368">
        <v>0</v>
      </c>
      <c r="AR30" s="10" t="str">
        <f t="shared" si="3"/>
        <v/>
      </c>
      <c r="AS30" s="288"/>
      <c r="AT30" s="267"/>
      <c r="AU30" s="7" t="str">
        <f t="shared" si="24"/>
        <v>-</v>
      </c>
      <c r="AV30" s="7" t="str">
        <f t="shared" si="25"/>
        <v>-</v>
      </c>
      <c r="AW30" s="368">
        <v>0</v>
      </c>
      <c r="AX30" s="368">
        <v>0</v>
      </c>
      <c r="AY30" s="10" t="str">
        <f t="shared" si="4"/>
        <v/>
      </c>
      <c r="AZ30" s="288"/>
      <c r="BA30" s="267"/>
      <c r="BB30" s="7" t="str">
        <f t="shared" si="26"/>
        <v>-</v>
      </c>
      <c r="BC30" s="7" t="str">
        <f t="shared" si="27"/>
        <v>-</v>
      </c>
      <c r="BD30" s="368">
        <v>0</v>
      </c>
      <c r="BE30" s="368">
        <v>0</v>
      </c>
      <c r="BF30" s="10" t="str">
        <f t="shared" si="5"/>
        <v/>
      </c>
      <c r="BG30" s="288"/>
      <c r="BH30" s="267"/>
      <c r="BI30" s="7" t="str">
        <f t="shared" si="28"/>
        <v>-</v>
      </c>
      <c r="BJ30" s="7" t="str">
        <f t="shared" si="29"/>
        <v>-</v>
      </c>
      <c r="BK30" s="368">
        <v>0</v>
      </c>
      <c r="BL30" s="368">
        <v>0</v>
      </c>
      <c r="BM30" s="10" t="str">
        <f t="shared" si="6"/>
        <v/>
      </c>
      <c r="BN30" s="288"/>
      <c r="BO30" s="267"/>
      <c r="BP30" s="7" t="str">
        <f t="shared" si="30"/>
        <v>-</v>
      </c>
      <c r="BQ30" s="7" t="str">
        <f t="shared" si="31"/>
        <v>-</v>
      </c>
      <c r="BR30" s="368">
        <v>0</v>
      </c>
      <c r="BS30" s="368">
        <v>0</v>
      </c>
      <c r="BT30" s="10" t="str">
        <f t="shared" si="7"/>
        <v/>
      </c>
      <c r="BU30" s="288"/>
      <c r="BV30" s="267"/>
      <c r="BW30" s="7" t="str">
        <f t="shared" si="32"/>
        <v>-</v>
      </c>
      <c r="BX30" s="7" t="str">
        <f t="shared" si="33"/>
        <v>-</v>
      </c>
      <c r="BY30" s="368">
        <v>0</v>
      </c>
      <c r="BZ30" s="368">
        <v>0</v>
      </c>
      <c r="CA30" s="10" t="str">
        <f t="shared" si="8"/>
        <v/>
      </c>
      <c r="CB30" s="288"/>
      <c r="CC30" s="267"/>
      <c r="CD30" s="7" t="str">
        <f t="shared" si="34"/>
        <v>-</v>
      </c>
      <c r="CE30" s="7" t="str">
        <f t="shared" si="35"/>
        <v>-</v>
      </c>
      <c r="CF30" s="368">
        <v>0</v>
      </c>
      <c r="CG30" s="368">
        <v>0</v>
      </c>
      <c r="CH30" s="10" t="str">
        <f t="shared" si="9"/>
        <v/>
      </c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</row>
    <row r="31" spans="1:120" x14ac:dyDescent="0.2">
      <c r="A31" s="425"/>
      <c r="B31" s="56" t="s">
        <v>31</v>
      </c>
      <c r="C31" s="266"/>
      <c r="D31" s="267"/>
      <c r="E31" s="7" t="str">
        <f t="shared" si="10"/>
        <v>-</v>
      </c>
      <c r="F31" s="7" t="str">
        <f t="shared" si="11"/>
        <v>-</v>
      </c>
      <c r="G31" s="368">
        <v>0</v>
      </c>
      <c r="H31" s="368">
        <v>0</v>
      </c>
      <c r="I31" s="9" t="str">
        <f t="shared" si="12"/>
        <v/>
      </c>
      <c r="J31" s="288"/>
      <c r="K31" s="267"/>
      <c r="L31" s="7" t="str">
        <f t="shared" si="13"/>
        <v>-</v>
      </c>
      <c r="M31" s="7" t="str">
        <f t="shared" si="14"/>
        <v>-</v>
      </c>
      <c r="N31" s="368">
        <v>0</v>
      </c>
      <c r="O31" s="368">
        <v>0</v>
      </c>
      <c r="P31" s="10" t="str">
        <f t="shared" si="0"/>
        <v/>
      </c>
      <c r="Q31" s="288"/>
      <c r="R31" s="267"/>
      <c r="S31" s="7" t="str">
        <f t="shared" si="15"/>
        <v>-</v>
      </c>
      <c r="T31" s="7" t="str">
        <f t="shared" si="16"/>
        <v>-</v>
      </c>
      <c r="U31" s="368">
        <v>0</v>
      </c>
      <c r="V31" s="368">
        <v>0</v>
      </c>
      <c r="W31" s="10" t="str">
        <f t="shared" si="1"/>
        <v/>
      </c>
      <c r="X31" s="288"/>
      <c r="Y31" s="267"/>
      <c r="Z31" s="7" t="str">
        <f t="shared" si="17"/>
        <v>-</v>
      </c>
      <c r="AA31" s="7" t="str">
        <f t="shared" si="18"/>
        <v>-</v>
      </c>
      <c r="AB31" s="368">
        <v>0</v>
      </c>
      <c r="AC31" s="368">
        <v>0</v>
      </c>
      <c r="AD31" s="10" t="str">
        <f t="shared" si="36"/>
        <v/>
      </c>
      <c r="AE31" s="288"/>
      <c r="AF31" s="267"/>
      <c r="AG31" s="7" t="str">
        <f t="shared" si="20"/>
        <v>-</v>
      </c>
      <c r="AH31" s="7" t="str">
        <f t="shared" si="21"/>
        <v>-</v>
      </c>
      <c r="AI31" s="368">
        <v>0</v>
      </c>
      <c r="AJ31" s="368">
        <v>0</v>
      </c>
      <c r="AK31" s="10" t="str">
        <f t="shared" si="2"/>
        <v/>
      </c>
      <c r="AL31" s="288"/>
      <c r="AM31" s="267"/>
      <c r="AN31" s="7" t="str">
        <f t="shared" si="22"/>
        <v>-</v>
      </c>
      <c r="AO31" s="7" t="str">
        <f t="shared" si="23"/>
        <v>-</v>
      </c>
      <c r="AP31" s="368">
        <v>0</v>
      </c>
      <c r="AQ31" s="368">
        <v>0</v>
      </c>
      <c r="AR31" s="10" t="str">
        <f t="shared" si="3"/>
        <v/>
      </c>
      <c r="AS31" s="288"/>
      <c r="AT31" s="267"/>
      <c r="AU31" s="7" t="str">
        <f t="shared" si="24"/>
        <v>-</v>
      </c>
      <c r="AV31" s="7" t="str">
        <f t="shared" si="25"/>
        <v>-</v>
      </c>
      <c r="AW31" s="368">
        <v>0</v>
      </c>
      <c r="AX31" s="368">
        <v>0</v>
      </c>
      <c r="AY31" s="10" t="str">
        <f t="shared" si="4"/>
        <v/>
      </c>
      <c r="AZ31" s="288"/>
      <c r="BA31" s="267"/>
      <c r="BB31" s="7" t="str">
        <f t="shared" si="26"/>
        <v>-</v>
      </c>
      <c r="BC31" s="7" t="str">
        <f t="shared" si="27"/>
        <v>-</v>
      </c>
      <c r="BD31" s="368">
        <v>0</v>
      </c>
      <c r="BE31" s="368">
        <v>0</v>
      </c>
      <c r="BF31" s="10" t="str">
        <f t="shared" si="5"/>
        <v/>
      </c>
      <c r="BG31" s="288"/>
      <c r="BH31" s="267"/>
      <c r="BI31" s="7" t="str">
        <f t="shared" si="28"/>
        <v>-</v>
      </c>
      <c r="BJ31" s="7" t="str">
        <f t="shared" si="29"/>
        <v>-</v>
      </c>
      <c r="BK31" s="368">
        <v>0</v>
      </c>
      <c r="BL31" s="368">
        <v>0</v>
      </c>
      <c r="BM31" s="10" t="str">
        <f t="shared" si="6"/>
        <v/>
      </c>
      <c r="BN31" s="288"/>
      <c r="BO31" s="267"/>
      <c r="BP31" s="7" t="str">
        <f t="shared" si="30"/>
        <v>-</v>
      </c>
      <c r="BQ31" s="7" t="str">
        <f t="shared" si="31"/>
        <v>-</v>
      </c>
      <c r="BR31" s="368">
        <v>0</v>
      </c>
      <c r="BS31" s="368">
        <v>0</v>
      </c>
      <c r="BT31" s="10" t="str">
        <f t="shared" si="7"/>
        <v/>
      </c>
      <c r="BU31" s="288"/>
      <c r="BV31" s="267"/>
      <c r="BW31" s="7" t="str">
        <f t="shared" si="32"/>
        <v>-</v>
      </c>
      <c r="BX31" s="7" t="str">
        <f t="shared" si="33"/>
        <v>-</v>
      </c>
      <c r="BY31" s="368">
        <v>0</v>
      </c>
      <c r="BZ31" s="368">
        <v>0</v>
      </c>
      <c r="CA31" s="10" t="str">
        <f t="shared" si="8"/>
        <v/>
      </c>
      <c r="CB31" s="288"/>
      <c r="CC31" s="267"/>
      <c r="CD31" s="7" t="str">
        <f t="shared" si="34"/>
        <v>-</v>
      </c>
      <c r="CE31" s="7" t="str">
        <f t="shared" si="35"/>
        <v>-</v>
      </c>
      <c r="CF31" s="368">
        <v>0</v>
      </c>
      <c r="CG31" s="368">
        <v>0</v>
      </c>
      <c r="CH31" s="10" t="str">
        <f t="shared" si="9"/>
        <v/>
      </c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</row>
    <row r="32" spans="1:120" ht="13.5" thickBot="1" x14ac:dyDescent="0.25">
      <c r="A32" s="425"/>
      <c r="B32" s="63" t="s">
        <v>32</v>
      </c>
      <c r="C32" s="268"/>
      <c r="D32" s="269"/>
      <c r="E32" s="43" t="str">
        <f t="shared" si="10"/>
        <v>-</v>
      </c>
      <c r="F32" s="43" t="str">
        <f t="shared" si="11"/>
        <v>-</v>
      </c>
      <c r="G32" s="368">
        <v>0</v>
      </c>
      <c r="H32" s="368">
        <v>0</v>
      </c>
      <c r="I32" s="125" t="str">
        <f t="shared" si="12"/>
        <v/>
      </c>
      <c r="J32" s="289"/>
      <c r="K32" s="269"/>
      <c r="L32" s="43" t="str">
        <f t="shared" si="13"/>
        <v>-</v>
      </c>
      <c r="M32" s="43" t="str">
        <f t="shared" si="14"/>
        <v>-</v>
      </c>
      <c r="N32" s="368">
        <v>0</v>
      </c>
      <c r="O32" s="368">
        <v>0</v>
      </c>
      <c r="P32" s="102" t="str">
        <f t="shared" si="0"/>
        <v/>
      </c>
      <c r="Q32" s="289"/>
      <c r="R32" s="269"/>
      <c r="S32" s="43" t="str">
        <f t="shared" si="15"/>
        <v>-</v>
      </c>
      <c r="T32" s="43" t="str">
        <f t="shared" si="16"/>
        <v>-</v>
      </c>
      <c r="U32" s="368">
        <v>0</v>
      </c>
      <c r="V32" s="368">
        <v>0</v>
      </c>
      <c r="W32" s="102" t="str">
        <f t="shared" si="1"/>
        <v/>
      </c>
      <c r="X32" s="289"/>
      <c r="Y32" s="269"/>
      <c r="Z32" s="43" t="str">
        <f t="shared" si="17"/>
        <v>-</v>
      </c>
      <c r="AA32" s="43" t="str">
        <f t="shared" si="18"/>
        <v>-</v>
      </c>
      <c r="AB32" s="368">
        <v>0</v>
      </c>
      <c r="AC32" s="368">
        <v>0</v>
      </c>
      <c r="AD32" s="102" t="str">
        <f t="shared" si="36"/>
        <v/>
      </c>
      <c r="AE32" s="289"/>
      <c r="AF32" s="269"/>
      <c r="AG32" s="43" t="str">
        <f t="shared" si="20"/>
        <v>-</v>
      </c>
      <c r="AH32" s="43" t="str">
        <f t="shared" si="21"/>
        <v>-</v>
      </c>
      <c r="AI32" s="368">
        <v>0</v>
      </c>
      <c r="AJ32" s="368">
        <v>0</v>
      </c>
      <c r="AK32" s="102" t="str">
        <f t="shared" si="2"/>
        <v/>
      </c>
      <c r="AL32" s="289"/>
      <c r="AM32" s="269"/>
      <c r="AN32" s="43" t="str">
        <f t="shared" si="22"/>
        <v>-</v>
      </c>
      <c r="AO32" s="43" t="str">
        <f t="shared" si="23"/>
        <v>-</v>
      </c>
      <c r="AP32" s="368">
        <v>0</v>
      </c>
      <c r="AQ32" s="368">
        <v>0</v>
      </c>
      <c r="AR32" s="102" t="str">
        <f t="shared" si="3"/>
        <v/>
      </c>
      <c r="AS32" s="289"/>
      <c r="AT32" s="269"/>
      <c r="AU32" s="43" t="str">
        <f t="shared" si="24"/>
        <v>-</v>
      </c>
      <c r="AV32" s="43" t="str">
        <f t="shared" si="25"/>
        <v>-</v>
      </c>
      <c r="AW32" s="368">
        <v>0</v>
      </c>
      <c r="AX32" s="368">
        <v>0</v>
      </c>
      <c r="AY32" s="102" t="str">
        <f t="shared" si="4"/>
        <v/>
      </c>
      <c r="AZ32" s="289"/>
      <c r="BA32" s="267"/>
      <c r="BB32" s="43" t="str">
        <f t="shared" si="26"/>
        <v>-</v>
      </c>
      <c r="BC32" s="43" t="str">
        <f t="shared" si="27"/>
        <v>-</v>
      </c>
      <c r="BD32" s="368">
        <v>0</v>
      </c>
      <c r="BE32" s="368">
        <v>0</v>
      </c>
      <c r="BF32" s="102" t="str">
        <f t="shared" si="5"/>
        <v/>
      </c>
      <c r="BG32" s="289"/>
      <c r="BH32" s="269"/>
      <c r="BI32" s="43" t="str">
        <f t="shared" si="28"/>
        <v>-</v>
      </c>
      <c r="BJ32" s="43" t="str">
        <f t="shared" si="29"/>
        <v>-</v>
      </c>
      <c r="BK32" s="368">
        <v>0</v>
      </c>
      <c r="BL32" s="368">
        <v>0</v>
      </c>
      <c r="BM32" s="102" t="str">
        <f t="shared" si="6"/>
        <v/>
      </c>
      <c r="BN32" s="289"/>
      <c r="BO32" s="269"/>
      <c r="BP32" s="43" t="str">
        <f t="shared" si="30"/>
        <v>-</v>
      </c>
      <c r="BQ32" s="43" t="str">
        <f t="shared" si="31"/>
        <v>-</v>
      </c>
      <c r="BR32" s="368">
        <v>0</v>
      </c>
      <c r="BS32" s="368">
        <v>0</v>
      </c>
      <c r="BT32" s="102" t="str">
        <f t="shared" si="7"/>
        <v/>
      </c>
      <c r="BU32" s="289"/>
      <c r="BV32" s="269"/>
      <c r="BW32" s="43" t="str">
        <f t="shared" si="32"/>
        <v>-</v>
      </c>
      <c r="BX32" s="43" t="str">
        <f t="shared" si="33"/>
        <v>-</v>
      </c>
      <c r="BY32" s="368">
        <v>0</v>
      </c>
      <c r="BZ32" s="368">
        <v>0</v>
      </c>
      <c r="CA32" s="102" t="str">
        <f t="shared" si="8"/>
        <v/>
      </c>
      <c r="CB32" s="289"/>
      <c r="CC32" s="269"/>
      <c r="CD32" s="43" t="str">
        <f t="shared" si="34"/>
        <v>-</v>
      </c>
      <c r="CE32" s="43" t="str">
        <f t="shared" si="35"/>
        <v>-</v>
      </c>
      <c r="CF32" s="368">
        <v>0</v>
      </c>
      <c r="CG32" s="368">
        <v>0</v>
      </c>
      <c r="CH32" s="102" t="str">
        <f t="shared" si="9"/>
        <v/>
      </c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</row>
    <row r="33" spans="1:120" ht="16.5" thickTop="1" thickBot="1" x14ac:dyDescent="0.3">
      <c r="A33" s="426"/>
      <c r="B33" s="85" t="s">
        <v>33</v>
      </c>
      <c r="C33" s="274">
        <f>SUM(C21:C32)</f>
        <v>0</v>
      </c>
      <c r="D33" s="275">
        <f>SUM(D21:D32)</f>
        <v>0</v>
      </c>
      <c r="E33" s="86" t="str">
        <f t="shared" si="10"/>
        <v>-</v>
      </c>
      <c r="F33" s="86" t="str">
        <f t="shared" si="11"/>
        <v>-</v>
      </c>
      <c r="G33" s="368">
        <v>0</v>
      </c>
      <c r="H33" s="368">
        <v>0</v>
      </c>
      <c r="I33" s="141" t="str">
        <f t="shared" si="12"/>
        <v/>
      </c>
      <c r="J33" s="290">
        <f>SUM(J21:J32)</f>
        <v>0</v>
      </c>
      <c r="K33" s="275">
        <f>SUM(K21:K32)</f>
        <v>0</v>
      </c>
      <c r="L33" s="86" t="str">
        <f t="shared" si="13"/>
        <v>-</v>
      </c>
      <c r="M33" s="86" t="str">
        <f t="shared" si="14"/>
        <v>-</v>
      </c>
      <c r="N33" s="368">
        <v>0</v>
      </c>
      <c r="O33" s="368">
        <v>0</v>
      </c>
      <c r="P33" s="143" t="str">
        <f t="shared" si="0"/>
        <v/>
      </c>
      <c r="Q33" s="290">
        <f>SUM(Q21:Q32)</f>
        <v>0</v>
      </c>
      <c r="R33" s="275">
        <f>SUM(R21:R32)</f>
        <v>0</v>
      </c>
      <c r="S33" s="86" t="str">
        <f t="shared" si="15"/>
        <v>-</v>
      </c>
      <c r="T33" s="86" t="str">
        <f t="shared" si="16"/>
        <v>-</v>
      </c>
      <c r="U33" s="368">
        <v>0</v>
      </c>
      <c r="V33" s="368">
        <v>0</v>
      </c>
      <c r="W33" s="143" t="str">
        <f t="shared" si="1"/>
        <v/>
      </c>
      <c r="X33" s="290">
        <f>SUM(X21:X32)</f>
        <v>0</v>
      </c>
      <c r="Y33" s="275">
        <f>SUM(Y21:Y32)</f>
        <v>0</v>
      </c>
      <c r="Z33" s="86" t="str">
        <f t="shared" si="17"/>
        <v>-</v>
      </c>
      <c r="AA33" s="86" t="str">
        <f t="shared" si="18"/>
        <v>-</v>
      </c>
      <c r="AB33" s="368">
        <v>0</v>
      </c>
      <c r="AC33" s="368">
        <v>0</v>
      </c>
      <c r="AD33" s="143" t="str">
        <f t="shared" si="36"/>
        <v/>
      </c>
      <c r="AE33" s="290">
        <f>SUM(AE21:AE32)</f>
        <v>0</v>
      </c>
      <c r="AF33" s="275">
        <f>SUM(AF21:AF32)</f>
        <v>0</v>
      </c>
      <c r="AG33" s="86" t="str">
        <f t="shared" si="20"/>
        <v>-</v>
      </c>
      <c r="AH33" s="86" t="str">
        <f t="shared" si="21"/>
        <v>-</v>
      </c>
      <c r="AI33" s="368">
        <v>0</v>
      </c>
      <c r="AJ33" s="368">
        <v>0</v>
      </c>
      <c r="AK33" s="143" t="str">
        <f t="shared" si="2"/>
        <v/>
      </c>
      <c r="AL33" s="290">
        <f>SUM(AL21:AL32)</f>
        <v>0</v>
      </c>
      <c r="AM33" s="275">
        <f>SUM(AM21:AM32)</f>
        <v>0</v>
      </c>
      <c r="AN33" s="86" t="str">
        <f t="shared" si="22"/>
        <v>-</v>
      </c>
      <c r="AO33" s="86" t="str">
        <f t="shared" si="23"/>
        <v>-</v>
      </c>
      <c r="AP33" s="368">
        <v>0</v>
      </c>
      <c r="AQ33" s="368">
        <v>0</v>
      </c>
      <c r="AR33" s="143" t="str">
        <f t="shared" si="3"/>
        <v/>
      </c>
      <c r="AS33" s="290">
        <f>SUM(AS21:AS32)</f>
        <v>0</v>
      </c>
      <c r="AT33" s="275">
        <f>SUM(AT21:AT32)</f>
        <v>0</v>
      </c>
      <c r="AU33" s="86" t="str">
        <f t="shared" si="24"/>
        <v>-</v>
      </c>
      <c r="AV33" s="86" t="str">
        <f t="shared" si="25"/>
        <v>-</v>
      </c>
      <c r="AW33" s="368">
        <v>0</v>
      </c>
      <c r="AX33" s="368">
        <v>0</v>
      </c>
      <c r="AY33" s="143" t="str">
        <f t="shared" si="4"/>
        <v/>
      </c>
      <c r="AZ33" s="290">
        <f>SUM(AZ21:AZ32)</f>
        <v>0</v>
      </c>
      <c r="BA33" s="275">
        <f>SUM(BA21:BA32)</f>
        <v>0</v>
      </c>
      <c r="BB33" s="86" t="str">
        <f t="shared" si="26"/>
        <v>-</v>
      </c>
      <c r="BC33" s="86" t="str">
        <f t="shared" si="27"/>
        <v>-</v>
      </c>
      <c r="BD33" s="368">
        <v>0</v>
      </c>
      <c r="BE33" s="368">
        <v>0</v>
      </c>
      <c r="BF33" s="143" t="str">
        <f t="shared" si="5"/>
        <v/>
      </c>
      <c r="BG33" s="290">
        <f>SUM(BG21:BG32)</f>
        <v>0</v>
      </c>
      <c r="BH33" s="275">
        <f>SUM(BH21:BH32)</f>
        <v>0</v>
      </c>
      <c r="BI33" s="86" t="str">
        <f t="shared" si="28"/>
        <v>-</v>
      </c>
      <c r="BJ33" s="86" t="str">
        <f t="shared" si="29"/>
        <v>-</v>
      </c>
      <c r="BK33" s="368">
        <v>0</v>
      </c>
      <c r="BL33" s="368">
        <v>0</v>
      </c>
      <c r="BM33" s="143" t="str">
        <f t="shared" si="6"/>
        <v/>
      </c>
      <c r="BN33" s="290">
        <f>SUM(BN21:BN32)</f>
        <v>0</v>
      </c>
      <c r="BO33" s="275">
        <f>SUM(BO21:BO32)</f>
        <v>0</v>
      </c>
      <c r="BP33" s="86" t="str">
        <f t="shared" si="30"/>
        <v>-</v>
      </c>
      <c r="BQ33" s="86" t="str">
        <f t="shared" si="31"/>
        <v>-</v>
      </c>
      <c r="BR33" s="368">
        <v>0</v>
      </c>
      <c r="BS33" s="368">
        <v>0</v>
      </c>
      <c r="BT33" s="143" t="str">
        <f t="shared" si="7"/>
        <v/>
      </c>
      <c r="BU33" s="290">
        <f>SUM(BU21:BU32)</f>
        <v>0</v>
      </c>
      <c r="BV33" s="275">
        <f>SUM(BV21:BV32)</f>
        <v>0</v>
      </c>
      <c r="BW33" s="86" t="str">
        <f t="shared" si="32"/>
        <v>-</v>
      </c>
      <c r="BX33" s="86" t="str">
        <f t="shared" si="33"/>
        <v>-</v>
      </c>
      <c r="BY33" s="368">
        <v>0</v>
      </c>
      <c r="BZ33" s="368">
        <v>0</v>
      </c>
      <c r="CA33" s="143" t="str">
        <f t="shared" si="8"/>
        <v/>
      </c>
      <c r="CB33" s="290">
        <f>SUM(CB21:CB32)</f>
        <v>0</v>
      </c>
      <c r="CC33" s="275">
        <f>SUM(CC21:CC32)</f>
        <v>0</v>
      </c>
      <c r="CD33" s="86" t="str">
        <f t="shared" si="34"/>
        <v>-</v>
      </c>
      <c r="CE33" s="86" t="str">
        <f t="shared" si="35"/>
        <v>-</v>
      </c>
      <c r="CF33" s="368">
        <v>0</v>
      </c>
      <c r="CG33" s="368">
        <v>0</v>
      </c>
      <c r="CH33" s="143" t="str">
        <f t="shared" si="9"/>
        <v/>
      </c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</row>
    <row r="34" spans="1:120" ht="12.75" customHeight="1" thickTop="1" x14ac:dyDescent="0.2">
      <c r="A34" s="427">
        <v>2007</v>
      </c>
      <c r="B34" s="55" t="s">
        <v>21</v>
      </c>
      <c r="C34" s="272"/>
      <c r="D34" s="273"/>
      <c r="E34" s="13" t="str">
        <f t="shared" si="10"/>
        <v>-</v>
      </c>
      <c r="F34" s="13" t="str">
        <f t="shared" si="11"/>
        <v>-</v>
      </c>
      <c r="G34" s="368">
        <v>0</v>
      </c>
      <c r="H34" s="368">
        <v>0</v>
      </c>
      <c r="I34" s="30" t="str">
        <f t="shared" si="12"/>
        <v/>
      </c>
      <c r="J34" s="291"/>
      <c r="K34" s="273"/>
      <c r="L34" s="13" t="str">
        <f t="shared" si="13"/>
        <v>-</v>
      </c>
      <c r="M34" s="13" t="str">
        <f t="shared" si="14"/>
        <v>-</v>
      </c>
      <c r="N34" s="368">
        <v>0</v>
      </c>
      <c r="O34" s="368">
        <v>0</v>
      </c>
      <c r="P34" s="14" t="str">
        <f t="shared" si="0"/>
        <v/>
      </c>
      <c r="Q34" s="291"/>
      <c r="R34" s="273"/>
      <c r="S34" s="13" t="str">
        <f t="shared" si="15"/>
        <v>-</v>
      </c>
      <c r="T34" s="13" t="str">
        <f t="shared" si="16"/>
        <v>-</v>
      </c>
      <c r="U34" s="368">
        <v>0</v>
      </c>
      <c r="V34" s="368">
        <v>0</v>
      </c>
      <c r="W34" s="14" t="str">
        <f t="shared" si="1"/>
        <v/>
      </c>
      <c r="X34" s="291"/>
      <c r="Y34" s="273"/>
      <c r="Z34" s="13" t="str">
        <f t="shared" si="17"/>
        <v>-</v>
      </c>
      <c r="AA34" s="13" t="str">
        <f t="shared" si="18"/>
        <v>-</v>
      </c>
      <c r="AB34" s="368">
        <v>0</v>
      </c>
      <c r="AC34" s="368">
        <v>0</v>
      </c>
      <c r="AD34" s="14" t="str">
        <f t="shared" si="36"/>
        <v/>
      </c>
      <c r="AE34" s="291"/>
      <c r="AF34" s="273"/>
      <c r="AG34" s="13" t="str">
        <f t="shared" si="20"/>
        <v>-</v>
      </c>
      <c r="AH34" s="13" t="str">
        <f t="shared" si="21"/>
        <v>-</v>
      </c>
      <c r="AI34" s="368">
        <v>0</v>
      </c>
      <c r="AJ34" s="368">
        <v>0</v>
      </c>
      <c r="AK34" s="14" t="str">
        <f t="shared" si="2"/>
        <v/>
      </c>
      <c r="AL34" s="291"/>
      <c r="AM34" s="273"/>
      <c r="AN34" s="13" t="str">
        <f t="shared" si="22"/>
        <v>-</v>
      </c>
      <c r="AO34" s="13" t="str">
        <f t="shared" si="23"/>
        <v>-</v>
      </c>
      <c r="AP34" s="368">
        <v>0</v>
      </c>
      <c r="AQ34" s="368">
        <v>0</v>
      </c>
      <c r="AR34" s="14" t="str">
        <f t="shared" si="3"/>
        <v/>
      </c>
      <c r="AS34" s="291"/>
      <c r="AT34" s="273"/>
      <c r="AU34" s="13" t="str">
        <f t="shared" si="24"/>
        <v>-</v>
      </c>
      <c r="AV34" s="13" t="str">
        <f t="shared" si="25"/>
        <v>-</v>
      </c>
      <c r="AW34" s="368">
        <v>0</v>
      </c>
      <c r="AX34" s="368">
        <v>0</v>
      </c>
      <c r="AY34" s="14" t="str">
        <f t="shared" si="4"/>
        <v/>
      </c>
      <c r="AZ34" s="291"/>
      <c r="BA34" s="273"/>
      <c r="BB34" s="13" t="str">
        <f t="shared" si="26"/>
        <v>-</v>
      </c>
      <c r="BC34" s="13" t="str">
        <f t="shared" si="27"/>
        <v>-</v>
      </c>
      <c r="BD34" s="368">
        <v>0</v>
      </c>
      <c r="BE34" s="368">
        <v>0</v>
      </c>
      <c r="BF34" s="14" t="str">
        <f t="shared" si="5"/>
        <v/>
      </c>
      <c r="BG34" s="291"/>
      <c r="BH34" s="273"/>
      <c r="BI34" s="13" t="str">
        <f t="shared" si="28"/>
        <v>-</v>
      </c>
      <c r="BJ34" s="13" t="str">
        <f t="shared" si="29"/>
        <v>-</v>
      </c>
      <c r="BK34" s="368">
        <v>0</v>
      </c>
      <c r="BL34" s="368">
        <v>0</v>
      </c>
      <c r="BM34" s="14" t="str">
        <f t="shared" si="6"/>
        <v/>
      </c>
      <c r="BN34" s="291"/>
      <c r="BO34" s="273"/>
      <c r="BP34" s="13" t="str">
        <f t="shared" si="30"/>
        <v>-</v>
      </c>
      <c r="BQ34" s="13" t="str">
        <f t="shared" si="31"/>
        <v>-</v>
      </c>
      <c r="BR34" s="368">
        <v>0</v>
      </c>
      <c r="BS34" s="368">
        <v>0</v>
      </c>
      <c r="BT34" s="14" t="str">
        <f t="shared" si="7"/>
        <v/>
      </c>
      <c r="BU34" s="291"/>
      <c r="BV34" s="273"/>
      <c r="BW34" s="13" t="str">
        <f t="shared" si="32"/>
        <v>-</v>
      </c>
      <c r="BX34" s="13" t="str">
        <f t="shared" si="33"/>
        <v>-</v>
      </c>
      <c r="BY34" s="368">
        <v>0</v>
      </c>
      <c r="BZ34" s="368">
        <v>0</v>
      </c>
      <c r="CA34" s="14" t="str">
        <f t="shared" si="8"/>
        <v/>
      </c>
      <c r="CB34" s="291"/>
      <c r="CC34" s="273"/>
      <c r="CD34" s="13" t="str">
        <f t="shared" si="34"/>
        <v>-</v>
      </c>
      <c r="CE34" s="13" t="str">
        <f t="shared" si="35"/>
        <v>-</v>
      </c>
      <c r="CF34" s="368">
        <v>0</v>
      </c>
      <c r="CG34" s="368">
        <v>0</v>
      </c>
      <c r="CH34" s="14" t="str">
        <f t="shared" si="9"/>
        <v/>
      </c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</row>
    <row r="35" spans="1:120" x14ac:dyDescent="0.2">
      <c r="A35" s="428"/>
      <c r="B35" s="56" t="s">
        <v>22</v>
      </c>
      <c r="C35" s="266"/>
      <c r="D35" s="267"/>
      <c r="E35" s="7" t="str">
        <f t="shared" si="10"/>
        <v>-</v>
      </c>
      <c r="F35" s="7" t="str">
        <f t="shared" si="11"/>
        <v>-</v>
      </c>
      <c r="G35" s="368">
        <v>0</v>
      </c>
      <c r="H35" s="368">
        <v>0</v>
      </c>
      <c r="I35" s="9" t="str">
        <f t="shared" si="12"/>
        <v/>
      </c>
      <c r="J35" s="288"/>
      <c r="K35" s="267"/>
      <c r="L35" s="7" t="str">
        <f t="shared" si="13"/>
        <v>-</v>
      </c>
      <c r="M35" s="7" t="str">
        <f t="shared" si="14"/>
        <v>-</v>
      </c>
      <c r="N35" s="368">
        <v>0</v>
      </c>
      <c r="O35" s="368">
        <v>0</v>
      </c>
      <c r="P35" s="10" t="str">
        <f t="shared" si="0"/>
        <v/>
      </c>
      <c r="Q35" s="288"/>
      <c r="R35" s="267"/>
      <c r="S35" s="7" t="str">
        <f t="shared" si="15"/>
        <v>-</v>
      </c>
      <c r="T35" s="7" t="str">
        <f t="shared" si="16"/>
        <v>-</v>
      </c>
      <c r="U35" s="368">
        <v>0</v>
      </c>
      <c r="V35" s="368">
        <v>0</v>
      </c>
      <c r="W35" s="10" t="str">
        <f t="shared" si="1"/>
        <v/>
      </c>
      <c r="X35" s="288"/>
      <c r="Y35" s="267"/>
      <c r="Z35" s="7" t="str">
        <f t="shared" si="17"/>
        <v>-</v>
      </c>
      <c r="AA35" s="7" t="str">
        <f t="shared" si="18"/>
        <v>-</v>
      </c>
      <c r="AB35" s="368">
        <v>0</v>
      </c>
      <c r="AC35" s="368">
        <v>0</v>
      </c>
      <c r="AD35" s="10" t="str">
        <f t="shared" si="36"/>
        <v/>
      </c>
      <c r="AE35" s="288"/>
      <c r="AF35" s="267"/>
      <c r="AG35" s="7" t="str">
        <f t="shared" si="20"/>
        <v>-</v>
      </c>
      <c r="AH35" s="7" t="str">
        <f t="shared" si="21"/>
        <v>-</v>
      </c>
      <c r="AI35" s="368">
        <v>0</v>
      </c>
      <c r="AJ35" s="368">
        <v>0</v>
      </c>
      <c r="AK35" s="10" t="str">
        <f t="shared" si="2"/>
        <v/>
      </c>
      <c r="AL35" s="288"/>
      <c r="AM35" s="267"/>
      <c r="AN35" s="7" t="str">
        <f t="shared" si="22"/>
        <v>-</v>
      </c>
      <c r="AO35" s="7" t="str">
        <f t="shared" si="23"/>
        <v>-</v>
      </c>
      <c r="AP35" s="368">
        <v>0</v>
      </c>
      <c r="AQ35" s="368">
        <v>0</v>
      </c>
      <c r="AR35" s="10" t="str">
        <f t="shared" si="3"/>
        <v/>
      </c>
      <c r="AS35" s="288"/>
      <c r="AT35" s="267"/>
      <c r="AU35" s="7" t="str">
        <f t="shared" si="24"/>
        <v>-</v>
      </c>
      <c r="AV35" s="7" t="str">
        <f t="shared" si="25"/>
        <v>-</v>
      </c>
      <c r="AW35" s="368">
        <v>0</v>
      </c>
      <c r="AX35" s="368">
        <v>0</v>
      </c>
      <c r="AY35" s="10" t="str">
        <f t="shared" si="4"/>
        <v/>
      </c>
      <c r="AZ35" s="288"/>
      <c r="BA35" s="267"/>
      <c r="BB35" s="7" t="str">
        <f t="shared" si="26"/>
        <v>-</v>
      </c>
      <c r="BC35" s="7" t="str">
        <f t="shared" si="27"/>
        <v>-</v>
      </c>
      <c r="BD35" s="368">
        <v>0</v>
      </c>
      <c r="BE35" s="368">
        <v>0</v>
      </c>
      <c r="BF35" s="10" t="str">
        <f t="shared" si="5"/>
        <v/>
      </c>
      <c r="BG35" s="288"/>
      <c r="BH35" s="267"/>
      <c r="BI35" s="7" t="str">
        <f t="shared" si="28"/>
        <v>-</v>
      </c>
      <c r="BJ35" s="7" t="str">
        <f t="shared" si="29"/>
        <v>-</v>
      </c>
      <c r="BK35" s="368">
        <v>0</v>
      </c>
      <c r="BL35" s="368">
        <v>0</v>
      </c>
      <c r="BM35" s="10" t="str">
        <f t="shared" si="6"/>
        <v/>
      </c>
      <c r="BN35" s="288"/>
      <c r="BO35" s="267"/>
      <c r="BP35" s="7" t="str">
        <f t="shared" si="30"/>
        <v>-</v>
      </c>
      <c r="BQ35" s="7" t="str">
        <f t="shared" si="31"/>
        <v>-</v>
      </c>
      <c r="BR35" s="368">
        <v>0</v>
      </c>
      <c r="BS35" s="368">
        <v>0</v>
      </c>
      <c r="BT35" s="10" t="str">
        <f t="shared" si="7"/>
        <v/>
      </c>
      <c r="BU35" s="288"/>
      <c r="BV35" s="267"/>
      <c r="BW35" s="7" t="str">
        <f t="shared" si="32"/>
        <v>-</v>
      </c>
      <c r="BX35" s="7" t="str">
        <f t="shared" si="33"/>
        <v>-</v>
      </c>
      <c r="BY35" s="368">
        <v>0</v>
      </c>
      <c r="BZ35" s="368">
        <v>0</v>
      </c>
      <c r="CA35" s="10" t="str">
        <f t="shared" si="8"/>
        <v/>
      </c>
      <c r="CB35" s="288"/>
      <c r="CC35" s="267"/>
      <c r="CD35" s="7" t="str">
        <f t="shared" si="34"/>
        <v>-</v>
      </c>
      <c r="CE35" s="7" t="str">
        <f t="shared" si="35"/>
        <v>-</v>
      </c>
      <c r="CF35" s="368">
        <v>0</v>
      </c>
      <c r="CG35" s="368">
        <v>0</v>
      </c>
      <c r="CH35" s="10" t="str">
        <f t="shared" si="9"/>
        <v/>
      </c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</row>
    <row r="36" spans="1:120" x14ac:dyDescent="0.2">
      <c r="A36" s="428"/>
      <c r="B36" s="56" t="s">
        <v>23</v>
      </c>
      <c r="C36" s="266"/>
      <c r="D36" s="267"/>
      <c r="E36" s="7" t="str">
        <f t="shared" si="10"/>
        <v>-</v>
      </c>
      <c r="F36" s="7" t="str">
        <f t="shared" si="11"/>
        <v>-</v>
      </c>
      <c r="G36" s="368">
        <v>0</v>
      </c>
      <c r="H36" s="368">
        <v>0</v>
      </c>
      <c r="I36" s="9" t="str">
        <f t="shared" si="12"/>
        <v/>
      </c>
      <c r="J36" s="288"/>
      <c r="K36" s="267"/>
      <c r="L36" s="7" t="str">
        <f t="shared" si="13"/>
        <v>-</v>
      </c>
      <c r="M36" s="7" t="str">
        <f t="shared" si="14"/>
        <v>-</v>
      </c>
      <c r="N36" s="368">
        <v>0</v>
      </c>
      <c r="O36" s="368">
        <v>0</v>
      </c>
      <c r="P36" s="10" t="str">
        <f t="shared" si="0"/>
        <v/>
      </c>
      <c r="Q36" s="288"/>
      <c r="R36" s="267"/>
      <c r="S36" s="7" t="str">
        <f t="shared" si="15"/>
        <v>-</v>
      </c>
      <c r="T36" s="7" t="str">
        <f t="shared" si="16"/>
        <v>-</v>
      </c>
      <c r="U36" s="368">
        <v>0</v>
      </c>
      <c r="V36" s="368">
        <v>0</v>
      </c>
      <c r="W36" s="10" t="str">
        <f t="shared" si="1"/>
        <v/>
      </c>
      <c r="X36" s="288"/>
      <c r="Y36" s="267"/>
      <c r="Z36" s="7" t="str">
        <f t="shared" si="17"/>
        <v>-</v>
      </c>
      <c r="AA36" s="7" t="str">
        <f t="shared" si="18"/>
        <v>-</v>
      </c>
      <c r="AB36" s="368">
        <v>0</v>
      </c>
      <c r="AC36" s="368">
        <v>0</v>
      </c>
      <c r="AD36" s="10" t="str">
        <f t="shared" si="36"/>
        <v/>
      </c>
      <c r="AE36" s="288"/>
      <c r="AF36" s="267"/>
      <c r="AG36" s="7" t="str">
        <f t="shared" si="20"/>
        <v>-</v>
      </c>
      <c r="AH36" s="7" t="str">
        <f t="shared" si="21"/>
        <v>-</v>
      </c>
      <c r="AI36" s="368">
        <v>0</v>
      </c>
      <c r="AJ36" s="368">
        <v>0</v>
      </c>
      <c r="AK36" s="10" t="str">
        <f t="shared" si="2"/>
        <v/>
      </c>
      <c r="AL36" s="288"/>
      <c r="AM36" s="267"/>
      <c r="AN36" s="7" t="str">
        <f t="shared" si="22"/>
        <v>-</v>
      </c>
      <c r="AO36" s="7" t="str">
        <f t="shared" si="23"/>
        <v>-</v>
      </c>
      <c r="AP36" s="368">
        <v>0</v>
      </c>
      <c r="AQ36" s="368">
        <v>0</v>
      </c>
      <c r="AR36" s="10" t="str">
        <f t="shared" si="3"/>
        <v/>
      </c>
      <c r="AS36" s="288"/>
      <c r="AT36" s="267"/>
      <c r="AU36" s="7" t="str">
        <f t="shared" si="24"/>
        <v>-</v>
      </c>
      <c r="AV36" s="7" t="str">
        <f t="shared" si="25"/>
        <v>-</v>
      </c>
      <c r="AW36" s="368">
        <v>0</v>
      </c>
      <c r="AX36" s="368">
        <v>0</v>
      </c>
      <c r="AY36" s="10" t="str">
        <f t="shared" si="4"/>
        <v/>
      </c>
      <c r="AZ36" s="288"/>
      <c r="BA36" s="267"/>
      <c r="BB36" s="7" t="str">
        <f t="shared" si="26"/>
        <v>-</v>
      </c>
      <c r="BC36" s="7" t="str">
        <f t="shared" si="27"/>
        <v>-</v>
      </c>
      <c r="BD36" s="368">
        <v>0</v>
      </c>
      <c r="BE36" s="368">
        <v>0</v>
      </c>
      <c r="BF36" s="10" t="str">
        <f t="shared" si="5"/>
        <v/>
      </c>
      <c r="BG36" s="288"/>
      <c r="BH36" s="267"/>
      <c r="BI36" s="7" t="str">
        <f t="shared" si="28"/>
        <v>-</v>
      </c>
      <c r="BJ36" s="7" t="str">
        <f t="shared" si="29"/>
        <v>-</v>
      </c>
      <c r="BK36" s="368">
        <v>0</v>
      </c>
      <c r="BL36" s="368">
        <v>0</v>
      </c>
      <c r="BM36" s="10" t="str">
        <f t="shared" si="6"/>
        <v/>
      </c>
      <c r="BN36" s="288"/>
      <c r="BO36" s="267"/>
      <c r="BP36" s="7" t="str">
        <f t="shared" si="30"/>
        <v>-</v>
      </c>
      <c r="BQ36" s="7" t="str">
        <f t="shared" si="31"/>
        <v>-</v>
      </c>
      <c r="BR36" s="368">
        <v>0</v>
      </c>
      <c r="BS36" s="368">
        <v>0</v>
      </c>
      <c r="BT36" s="10" t="str">
        <f t="shared" si="7"/>
        <v/>
      </c>
      <c r="BU36" s="288"/>
      <c r="BV36" s="267"/>
      <c r="BW36" s="7" t="str">
        <f t="shared" si="32"/>
        <v>-</v>
      </c>
      <c r="BX36" s="7" t="str">
        <f t="shared" si="33"/>
        <v>-</v>
      </c>
      <c r="BY36" s="368">
        <v>0</v>
      </c>
      <c r="BZ36" s="368">
        <v>0</v>
      </c>
      <c r="CA36" s="10" t="str">
        <f t="shared" si="8"/>
        <v/>
      </c>
      <c r="CB36" s="288"/>
      <c r="CC36" s="267"/>
      <c r="CD36" s="7" t="str">
        <f t="shared" si="34"/>
        <v>-</v>
      </c>
      <c r="CE36" s="7" t="str">
        <f t="shared" si="35"/>
        <v>-</v>
      </c>
      <c r="CF36" s="368">
        <v>0</v>
      </c>
      <c r="CG36" s="368">
        <v>0</v>
      </c>
      <c r="CH36" s="10" t="str">
        <f t="shared" si="9"/>
        <v/>
      </c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</row>
    <row r="37" spans="1:120" x14ac:dyDescent="0.2">
      <c r="A37" s="428"/>
      <c r="B37" s="56" t="s">
        <v>24</v>
      </c>
      <c r="C37" s="266"/>
      <c r="D37" s="267"/>
      <c r="E37" s="7" t="str">
        <f t="shared" si="10"/>
        <v>-</v>
      </c>
      <c r="F37" s="7" t="str">
        <f t="shared" si="11"/>
        <v>-</v>
      </c>
      <c r="G37" s="368">
        <v>0</v>
      </c>
      <c r="H37" s="368">
        <v>0</v>
      </c>
      <c r="I37" s="9" t="str">
        <f t="shared" si="12"/>
        <v/>
      </c>
      <c r="J37" s="288"/>
      <c r="K37" s="267"/>
      <c r="L37" s="7" t="str">
        <f t="shared" si="13"/>
        <v>-</v>
      </c>
      <c r="M37" s="7" t="str">
        <f t="shared" si="14"/>
        <v>-</v>
      </c>
      <c r="N37" s="368">
        <v>0</v>
      </c>
      <c r="O37" s="368">
        <v>0</v>
      </c>
      <c r="P37" s="10" t="str">
        <f t="shared" si="0"/>
        <v/>
      </c>
      <c r="Q37" s="288"/>
      <c r="R37" s="267"/>
      <c r="S37" s="7" t="str">
        <f t="shared" si="15"/>
        <v>-</v>
      </c>
      <c r="T37" s="7" t="str">
        <f t="shared" si="16"/>
        <v>-</v>
      </c>
      <c r="U37" s="368">
        <v>0</v>
      </c>
      <c r="V37" s="368">
        <v>0</v>
      </c>
      <c r="W37" s="10" t="str">
        <f t="shared" si="1"/>
        <v/>
      </c>
      <c r="X37" s="288"/>
      <c r="Y37" s="267"/>
      <c r="Z37" s="7" t="str">
        <f t="shared" si="17"/>
        <v>-</v>
      </c>
      <c r="AA37" s="7" t="str">
        <f t="shared" si="18"/>
        <v>-</v>
      </c>
      <c r="AB37" s="368">
        <v>0</v>
      </c>
      <c r="AC37" s="368">
        <v>0</v>
      </c>
      <c r="AD37" s="10" t="str">
        <f t="shared" si="36"/>
        <v/>
      </c>
      <c r="AE37" s="288"/>
      <c r="AF37" s="267"/>
      <c r="AG37" s="7" t="str">
        <f t="shared" si="20"/>
        <v>-</v>
      </c>
      <c r="AH37" s="7" t="str">
        <f t="shared" si="21"/>
        <v>-</v>
      </c>
      <c r="AI37" s="368">
        <v>0</v>
      </c>
      <c r="AJ37" s="368">
        <v>0</v>
      </c>
      <c r="AK37" s="10" t="str">
        <f t="shared" si="2"/>
        <v/>
      </c>
      <c r="AL37" s="288"/>
      <c r="AM37" s="267"/>
      <c r="AN37" s="7" t="str">
        <f t="shared" si="22"/>
        <v>-</v>
      </c>
      <c r="AO37" s="7" t="str">
        <f t="shared" si="23"/>
        <v>-</v>
      </c>
      <c r="AP37" s="368">
        <v>0</v>
      </c>
      <c r="AQ37" s="368">
        <v>0</v>
      </c>
      <c r="AR37" s="10" t="str">
        <f t="shared" si="3"/>
        <v/>
      </c>
      <c r="AS37" s="288"/>
      <c r="AT37" s="267"/>
      <c r="AU37" s="7" t="str">
        <f t="shared" si="24"/>
        <v>-</v>
      </c>
      <c r="AV37" s="7" t="str">
        <f t="shared" si="25"/>
        <v>-</v>
      </c>
      <c r="AW37" s="368">
        <v>0</v>
      </c>
      <c r="AX37" s="368">
        <v>0</v>
      </c>
      <c r="AY37" s="10" t="str">
        <f t="shared" si="4"/>
        <v/>
      </c>
      <c r="AZ37" s="288"/>
      <c r="BA37" s="267"/>
      <c r="BB37" s="7" t="str">
        <f t="shared" si="26"/>
        <v>-</v>
      </c>
      <c r="BC37" s="7" t="str">
        <f t="shared" si="27"/>
        <v>-</v>
      </c>
      <c r="BD37" s="368">
        <v>0</v>
      </c>
      <c r="BE37" s="368">
        <v>0</v>
      </c>
      <c r="BF37" s="10" t="str">
        <f t="shared" si="5"/>
        <v/>
      </c>
      <c r="BG37" s="288"/>
      <c r="BH37" s="267"/>
      <c r="BI37" s="7" t="str">
        <f t="shared" si="28"/>
        <v>-</v>
      </c>
      <c r="BJ37" s="7" t="str">
        <f t="shared" si="29"/>
        <v>-</v>
      </c>
      <c r="BK37" s="368">
        <v>0</v>
      </c>
      <c r="BL37" s="368">
        <v>0</v>
      </c>
      <c r="BM37" s="10" t="str">
        <f t="shared" si="6"/>
        <v/>
      </c>
      <c r="BN37" s="288"/>
      <c r="BO37" s="267"/>
      <c r="BP37" s="7" t="str">
        <f t="shared" si="30"/>
        <v>-</v>
      </c>
      <c r="BQ37" s="7" t="str">
        <f t="shared" si="31"/>
        <v>-</v>
      </c>
      <c r="BR37" s="368">
        <v>0</v>
      </c>
      <c r="BS37" s="368">
        <v>0</v>
      </c>
      <c r="BT37" s="10" t="str">
        <f t="shared" si="7"/>
        <v/>
      </c>
      <c r="BU37" s="288"/>
      <c r="BV37" s="267"/>
      <c r="BW37" s="7" t="str">
        <f t="shared" si="32"/>
        <v>-</v>
      </c>
      <c r="BX37" s="7" t="str">
        <f t="shared" si="33"/>
        <v>-</v>
      </c>
      <c r="BY37" s="368">
        <v>0</v>
      </c>
      <c r="BZ37" s="368">
        <v>0</v>
      </c>
      <c r="CA37" s="10" t="str">
        <f t="shared" si="8"/>
        <v/>
      </c>
      <c r="CB37" s="288"/>
      <c r="CC37" s="267"/>
      <c r="CD37" s="7" t="str">
        <f t="shared" si="34"/>
        <v>-</v>
      </c>
      <c r="CE37" s="7" t="str">
        <f t="shared" si="35"/>
        <v>-</v>
      </c>
      <c r="CF37" s="368">
        <v>0</v>
      </c>
      <c r="CG37" s="368">
        <v>0</v>
      </c>
      <c r="CH37" s="10" t="str">
        <f t="shared" si="9"/>
        <v/>
      </c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</row>
    <row r="38" spans="1:120" x14ac:dyDescent="0.2">
      <c r="A38" s="428"/>
      <c r="B38" s="56" t="s">
        <v>25</v>
      </c>
      <c r="C38" s="266"/>
      <c r="D38" s="267"/>
      <c r="E38" s="7" t="str">
        <f t="shared" si="10"/>
        <v>-</v>
      </c>
      <c r="F38" s="7" t="str">
        <f t="shared" si="11"/>
        <v>-</v>
      </c>
      <c r="G38" s="368">
        <v>0</v>
      </c>
      <c r="H38" s="368">
        <v>0</v>
      </c>
      <c r="I38" s="9" t="str">
        <f t="shared" si="12"/>
        <v/>
      </c>
      <c r="J38" s="288"/>
      <c r="K38" s="267"/>
      <c r="L38" s="7" t="str">
        <f t="shared" si="13"/>
        <v>-</v>
      </c>
      <c r="M38" s="7" t="str">
        <f t="shared" si="14"/>
        <v>-</v>
      </c>
      <c r="N38" s="368">
        <v>0</v>
      </c>
      <c r="O38" s="368">
        <v>0</v>
      </c>
      <c r="P38" s="10" t="str">
        <f t="shared" si="0"/>
        <v/>
      </c>
      <c r="Q38" s="288"/>
      <c r="R38" s="267"/>
      <c r="S38" s="7" t="str">
        <f t="shared" si="15"/>
        <v>-</v>
      </c>
      <c r="T38" s="7" t="str">
        <f t="shared" si="16"/>
        <v>-</v>
      </c>
      <c r="U38" s="368">
        <v>0</v>
      </c>
      <c r="V38" s="368">
        <v>0</v>
      </c>
      <c r="W38" s="10" t="str">
        <f t="shared" si="1"/>
        <v/>
      </c>
      <c r="X38" s="288"/>
      <c r="Y38" s="267"/>
      <c r="Z38" s="7" t="str">
        <f t="shared" si="17"/>
        <v>-</v>
      </c>
      <c r="AA38" s="7" t="str">
        <f t="shared" si="18"/>
        <v>-</v>
      </c>
      <c r="AB38" s="368">
        <v>0</v>
      </c>
      <c r="AC38" s="368">
        <v>0</v>
      </c>
      <c r="AD38" s="10" t="str">
        <f t="shared" si="36"/>
        <v/>
      </c>
      <c r="AE38" s="288"/>
      <c r="AF38" s="267"/>
      <c r="AG38" s="7" t="str">
        <f t="shared" si="20"/>
        <v>-</v>
      </c>
      <c r="AH38" s="7" t="str">
        <f t="shared" si="21"/>
        <v>-</v>
      </c>
      <c r="AI38" s="368">
        <v>0</v>
      </c>
      <c r="AJ38" s="368">
        <v>0</v>
      </c>
      <c r="AK38" s="10" t="str">
        <f t="shared" si="2"/>
        <v/>
      </c>
      <c r="AL38" s="288"/>
      <c r="AM38" s="267"/>
      <c r="AN38" s="7" t="str">
        <f t="shared" si="22"/>
        <v>-</v>
      </c>
      <c r="AO38" s="7" t="str">
        <f t="shared" si="23"/>
        <v>-</v>
      </c>
      <c r="AP38" s="368">
        <v>0</v>
      </c>
      <c r="AQ38" s="368">
        <v>0</v>
      </c>
      <c r="AR38" s="10" t="str">
        <f t="shared" si="3"/>
        <v/>
      </c>
      <c r="AS38" s="288"/>
      <c r="AT38" s="267"/>
      <c r="AU38" s="7" t="str">
        <f t="shared" si="24"/>
        <v>-</v>
      </c>
      <c r="AV38" s="7" t="str">
        <f t="shared" si="25"/>
        <v>-</v>
      </c>
      <c r="AW38" s="368">
        <v>0</v>
      </c>
      <c r="AX38" s="368">
        <v>0</v>
      </c>
      <c r="AY38" s="10" t="str">
        <f t="shared" si="4"/>
        <v/>
      </c>
      <c r="AZ38" s="288"/>
      <c r="BA38" s="267"/>
      <c r="BB38" s="7" t="str">
        <f t="shared" si="26"/>
        <v>-</v>
      </c>
      <c r="BC38" s="7" t="str">
        <f t="shared" si="27"/>
        <v>-</v>
      </c>
      <c r="BD38" s="368">
        <v>0</v>
      </c>
      <c r="BE38" s="368">
        <v>0</v>
      </c>
      <c r="BF38" s="10" t="str">
        <f t="shared" si="5"/>
        <v/>
      </c>
      <c r="BG38" s="288"/>
      <c r="BH38" s="267"/>
      <c r="BI38" s="7" t="str">
        <f t="shared" si="28"/>
        <v>-</v>
      </c>
      <c r="BJ38" s="7" t="str">
        <f t="shared" si="29"/>
        <v>-</v>
      </c>
      <c r="BK38" s="368">
        <v>0</v>
      </c>
      <c r="BL38" s="368">
        <v>0</v>
      </c>
      <c r="BM38" s="10" t="str">
        <f t="shared" si="6"/>
        <v/>
      </c>
      <c r="BN38" s="288"/>
      <c r="BO38" s="267"/>
      <c r="BP38" s="7" t="str">
        <f t="shared" si="30"/>
        <v>-</v>
      </c>
      <c r="BQ38" s="7" t="str">
        <f t="shared" si="31"/>
        <v>-</v>
      </c>
      <c r="BR38" s="368">
        <v>0</v>
      </c>
      <c r="BS38" s="368">
        <v>0</v>
      </c>
      <c r="BT38" s="10" t="str">
        <f t="shared" si="7"/>
        <v/>
      </c>
      <c r="BU38" s="288"/>
      <c r="BV38" s="267"/>
      <c r="BW38" s="7" t="str">
        <f t="shared" si="32"/>
        <v>-</v>
      </c>
      <c r="BX38" s="7" t="str">
        <f t="shared" si="33"/>
        <v>-</v>
      </c>
      <c r="BY38" s="368">
        <v>0</v>
      </c>
      <c r="BZ38" s="368">
        <v>0</v>
      </c>
      <c r="CA38" s="10" t="str">
        <f t="shared" si="8"/>
        <v/>
      </c>
      <c r="CB38" s="288"/>
      <c r="CC38" s="267"/>
      <c r="CD38" s="7" t="str">
        <f t="shared" si="34"/>
        <v>-</v>
      </c>
      <c r="CE38" s="7" t="str">
        <f t="shared" si="35"/>
        <v>-</v>
      </c>
      <c r="CF38" s="368">
        <v>0</v>
      </c>
      <c r="CG38" s="368">
        <v>0</v>
      </c>
      <c r="CH38" s="10" t="str">
        <f t="shared" si="9"/>
        <v/>
      </c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</row>
    <row r="39" spans="1:120" x14ac:dyDescent="0.2">
      <c r="A39" s="428"/>
      <c r="B39" s="56" t="s">
        <v>26</v>
      </c>
      <c r="C39" s="266"/>
      <c r="D39" s="267"/>
      <c r="E39" s="7" t="str">
        <f t="shared" si="10"/>
        <v>-</v>
      </c>
      <c r="F39" s="7" t="str">
        <f t="shared" si="11"/>
        <v>-</v>
      </c>
      <c r="G39" s="368">
        <v>0</v>
      </c>
      <c r="H39" s="368">
        <v>0</v>
      </c>
      <c r="I39" s="9" t="str">
        <f t="shared" si="12"/>
        <v/>
      </c>
      <c r="J39" s="288"/>
      <c r="K39" s="267"/>
      <c r="L39" s="7" t="str">
        <f t="shared" si="13"/>
        <v>-</v>
      </c>
      <c r="M39" s="7" t="str">
        <f t="shared" si="14"/>
        <v>-</v>
      </c>
      <c r="N39" s="368">
        <v>0</v>
      </c>
      <c r="O39" s="368">
        <v>0</v>
      </c>
      <c r="P39" s="10" t="str">
        <f t="shared" si="0"/>
        <v/>
      </c>
      <c r="Q39" s="288"/>
      <c r="R39" s="267"/>
      <c r="S39" s="7" t="str">
        <f t="shared" si="15"/>
        <v>-</v>
      </c>
      <c r="T39" s="7" t="str">
        <f t="shared" si="16"/>
        <v>-</v>
      </c>
      <c r="U39" s="368">
        <v>0</v>
      </c>
      <c r="V39" s="368">
        <v>0</v>
      </c>
      <c r="W39" s="10" t="str">
        <f t="shared" si="1"/>
        <v/>
      </c>
      <c r="X39" s="288"/>
      <c r="Y39" s="267"/>
      <c r="Z39" s="7" t="str">
        <f t="shared" si="17"/>
        <v>-</v>
      </c>
      <c r="AA39" s="7" t="str">
        <f t="shared" si="18"/>
        <v>-</v>
      </c>
      <c r="AB39" s="368">
        <v>0</v>
      </c>
      <c r="AC39" s="368">
        <v>0</v>
      </c>
      <c r="AD39" s="10" t="str">
        <f t="shared" si="36"/>
        <v/>
      </c>
      <c r="AE39" s="288"/>
      <c r="AF39" s="267"/>
      <c r="AG39" s="7" t="str">
        <f t="shared" si="20"/>
        <v>-</v>
      </c>
      <c r="AH39" s="7" t="str">
        <f t="shared" si="21"/>
        <v>-</v>
      </c>
      <c r="AI39" s="368">
        <v>0</v>
      </c>
      <c r="AJ39" s="368">
        <v>0</v>
      </c>
      <c r="AK39" s="10" t="str">
        <f t="shared" si="2"/>
        <v/>
      </c>
      <c r="AL39" s="288"/>
      <c r="AM39" s="267"/>
      <c r="AN39" s="7" t="str">
        <f t="shared" si="22"/>
        <v>-</v>
      </c>
      <c r="AO39" s="7" t="str">
        <f t="shared" si="23"/>
        <v>-</v>
      </c>
      <c r="AP39" s="368">
        <v>0</v>
      </c>
      <c r="AQ39" s="368">
        <v>0</v>
      </c>
      <c r="AR39" s="10" t="str">
        <f t="shared" si="3"/>
        <v/>
      </c>
      <c r="AS39" s="288"/>
      <c r="AT39" s="267"/>
      <c r="AU39" s="7" t="str">
        <f t="shared" si="24"/>
        <v>-</v>
      </c>
      <c r="AV39" s="7" t="str">
        <f t="shared" si="25"/>
        <v>-</v>
      </c>
      <c r="AW39" s="368">
        <v>0</v>
      </c>
      <c r="AX39" s="368">
        <v>0</v>
      </c>
      <c r="AY39" s="10" t="str">
        <f t="shared" si="4"/>
        <v/>
      </c>
      <c r="AZ39" s="288"/>
      <c r="BA39" s="267"/>
      <c r="BB39" s="7" t="str">
        <f t="shared" si="26"/>
        <v>-</v>
      </c>
      <c r="BC39" s="7" t="str">
        <f t="shared" si="27"/>
        <v>-</v>
      </c>
      <c r="BD39" s="368">
        <v>0</v>
      </c>
      <c r="BE39" s="368">
        <v>0</v>
      </c>
      <c r="BF39" s="10" t="str">
        <f t="shared" si="5"/>
        <v/>
      </c>
      <c r="BG39" s="288"/>
      <c r="BH39" s="267"/>
      <c r="BI39" s="7" t="str">
        <f t="shared" si="28"/>
        <v>-</v>
      </c>
      <c r="BJ39" s="7" t="str">
        <f t="shared" si="29"/>
        <v>-</v>
      </c>
      <c r="BK39" s="368">
        <v>0</v>
      </c>
      <c r="BL39" s="368">
        <v>0</v>
      </c>
      <c r="BM39" s="10" t="str">
        <f t="shared" si="6"/>
        <v/>
      </c>
      <c r="BN39" s="288"/>
      <c r="BO39" s="267"/>
      <c r="BP39" s="7" t="str">
        <f t="shared" si="30"/>
        <v>-</v>
      </c>
      <c r="BQ39" s="7" t="str">
        <f t="shared" si="31"/>
        <v>-</v>
      </c>
      <c r="BR39" s="368">
        <v>0</v>
      </c>
      <c r="BS39" s="368">
        <v>0</v>
      </c>
      <c r="BT39" s="10" t="str">
        <f t="shared" si="7"/>
        <v/>
      </c>
      <c r="BU39" s="288"/>
      <c r="BV39" s="267"/>
      <c r="BW39" s="7" t="str">
        <f t="shared" si="32"/>
        <v>-</v>
      </c>
      <c r="BX39" s="7" t="str">
        <f t="shared" si="33"/>
        <v>-</v>
      </c>
      <c r="BY39" s="368">
        <v>0</v>
      </c>
      <c r="BZ39" s="368">
        <v>0</v>
      </c>
      <c r="CA39" s="10" t="str">
        <f t="shared" si="8"/>
        <v/>
      </c>
      <c r="CB39" s="288"/>
      <c r="CC39" s="267"/>
      <c r="CD39" s="7" t="str">
        <f t="shared" si="34"/>
        <v>-</v>
      </c>
      <c r="CE39" s="7" t="str">
        <f t="shared" si="35"/>
        <v>-</v>
      </c>
      <c r="CF39" s="368">
        <v>0</v>
      </c>
      <c r="CG39" s="368">
        <v>0</v>
      </c>
      <c r="CH39" s="10" t="str">
        <f t="shared" si="9"/>
        <v/>
      </c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</row>
    <row r="40" spans="1:120" x14ac:dyDescent="0.2">
      <c r="A40" s="428"/>
      <c r="B40" s="56" t="s">
        <v>27</v>
      </c>
      <c r="C40" s="266"/>
      <c r="D40" s="267"/>
      <c r="E40" s="7" t="str">
        <f t="shared" si="10"/>
        <v>-</v>
      </c>
      <c r="F40" s="7" t="str">
        <f t="shared" si="11"/>
        <v>-</v>
      </c>
      <c r="G40" s="368">
        <v>0</v>
      </c>
      <c r="H40" s="368">
        <v>0</v>
      </c>
      <c r="I40" s="9" t="str">
        <f t="shared" si="12"/>
        <v/>
      </c>
      <c r="J40" s="288"/>
      <c r="K40" s="267"/>
      <c r="L40" s="7" t="str">
        <f t="shared" si="13"/>
        <v>-</v>
      </c>
      <c r="M40" s="7" t="str">
        <f t="shared" si="14"/>
        <v>-</v>
      </c>
      <c r="N40" s="368">
        <v>0</v>
      </c>
      <c r="O40" s="368">
        <v>0</v>
      </c>
      <c r="P40" s="10" t="str">
        <f t="shared" si="0"/>
        <v/>
      </c>
      <c r="Q40" s="288"/>
      <c r="R40" s="267"/>
      <c r="S40" s="7" t="str">
        <f t="shared" si="15"/>
        <v>-</v>
      </c>
      <c r="T40" s="7" t="str">
        <f t="shared" si="16"/>
        <v>-</v>
      </c>
      <c r="U40" s="368">
        <v>0</v>
      </c>
      <c r="V40" s="368">
        <v>0</v>
      </c>
      <c r="W40" s="10" t="str">
        <f t="shared" si="1"/>
        <v/>
      </c>
      <c r="X40" s="288"/>
      <c r="Y40" s="267"/>
      <c r="Z40" s="7" t="str">
        <f t="shared" si="17"/>
        <v>-</v>
      </c>
      <c r="AA40" s="7" t="str">
        <f t="shared" si="18"/>
        <v>-</v>
      </c>
      <c r="AB40" s="368">
        <v>0</v>
      </c>
      <c r="AC40" s="368">
        <v>0</v>
      </c>
      <c r="AD40" s="10" t="str">
        <f t="shared" si="36"/>
        <v/>
      </c>
      <c r="AE40" s="288"/>
      <c r="AF40" s="267"/>
      <c r="AG40" s="7" t="str">
        <f t="shared" si="20"/>
        <v>-</v>
      </c>
      <c r="AH40" s="7" t="str">
        <f t="shared" si="21"/>
        <v>-</v>
      </c>
      <c r="AI40" s="368">
        <v>0</v>
      </c>
      <c r="AJ40" s="368">
        <v>0</v>
      </c>
      <c r="AK40" s="10" t="str">
        <f t="shared" si="2"/>
        <v/>
      </c>
      <c r="AL40" s="288"/>
      <c r="AM40" s="267"/>
      <c r="AN40" s="7" t="str">
        <f t="shared" si="22"/>
        <v>-</v>
      </c>
      <c r="AO40" s="7" t="str">
        <f t="shared" si="23"/>
        <v>-</v>
      </c>
      <c r="AP40" s="368">
        <v>0</v>
      </c>
      <c r="AQ40" s="368">
        <v>0</v>
      </c>
      <c r="AR40" s="10" t="str">
        <f t="shared" si="3"/>
        <v/>
      </c>
      <c r="AS40" s="288"/>
      <c r="AT40" s="267"/>
      <c r="AU40" s="7" t="str">
        <f t="shared" si="24"/>
        <v>-</v>
      </c>
      <c r="AV40" s="7" t="str">
        <f t="shared" si="25"/>
        <v>-</v>
      </c>
      <c r="AW40" s="368">
        <v>0</v>
      </c>
      <c r="AX40" s="368">
        <v>0</v>
      </c>
      <c r="AY40" s="10" t="str">
        <f t="shared" si="4"/>
        <v/>
      </c>
      <c r="AZ40" s="288"/>
      <c r="BA40" s="267"/>
      <c r="BB40" s="7" t="str">
        <f t="shared" si="26"/>
        <v>-</v>
      </c>
      <c r="BC40" s="7" t="str">
        <f t="shared" si="27"/>
        <v>-</v>
      </c>
      <c r="BD40" s="368">
        <v>0</v>
      </c>
      <c r="BE40" s="368">
        <v>0</v>
      </c>
      <c r="BF40" s="10" t="str">
        <f t="shared" si="5"/>
        <v/>
      </c>
      <c r="BG40" s="288"/>
      <c r="BH40" s="267"/>
      <c r="BI40" s="7" t="str">
        <f t="shared" si="28"/>
        <v>-</v>
      </c>
      <c r="BJ40" s="7" t="str">
        <f t="shared" si="29"/>
        <v>-</v>
      </c>
      <c r="BK40" s="368">
        <v>0</v>
      </c>
      <c r="BL40" s="368">
        <v>0</v>
      </c>
      <c r="BM40" s="10" t="str">
        <f t="shared" si="6"/>
        <v/>
      </c>
      <c r="BN40" s="288"/>
      <c r="BO40" s="267"/>
      <c r="BP40" s="7" t="str">
        <f t="shared" si="30"/>
        <v>-</v>
      </c>
      <c r="BQ40" s="7" t="str">
        <f t="shared" si="31"/>
        <v>-</v>
      </c>
      <c r="BR40" s="368">
        <v>0</v>
      </c>
      <c r="BS40" s="368">
        <v>0</v>
      </c>
      <c r="BT40" s="10" t="str">
        <f t="shared" si="7"/>
        <v/>
      </c>
      <c r="BU40" s="288"/>
      <c r="BV40" s="267"/>
      <c r="BW40" s="7" t="str">
        <f t="shared" si="32"/>
        <v>-</v>
      </c>
      <c r="BX40" s="7" t="str">
        <f t="shared" si="33"/>
        <v>-</v>
      </c>
      <c r="BY40" s="368">
        <v>0</v>
      </c>
      <c r="BZ40" s="368">
        <v>0</v>
      </c>
      <c r="CA40" s="10" t="str">
        <f t="shared" si="8"/>
        <v/>
      </c>
      <c r="CB40" s="288"/>
      <c r="CC40" s="267"/>
      <c r="CD40" s="7" t="str">
        <f t="shared" si="34"/>
        <v>-</v>
      </c>
      <c r="CE40" s="7" t="str">
        <f t="shared" si="35"/>
        <v>-</v>
      </c>
      <c r="CF40" s="368">
        <v>0</v>
      </c>
      <c r="CG40" s="368">
        <v>0</v>
      </c>
      <c r="CH40" s="10" t="str">
        <f t="shared" si="9"/>
        <v/>
      </c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</row>
    <row r="41" spans="1:120" x14ac:dyDescent="0.2">
      <c r="A41" s="428"/>
      <c r="B41" s="56" t="s">
        <v>28</v>
      </c>
      <c r="C41" s="266"/>
      <c r="D41" s="267"/>
      <c r="E41" s="7" t="str">
        <f t="shared" si="10"/>
        <v>-</v>
      </c>
      <c r="F41" s="7" t="str">
        <f t="shared" si="11"/>
        <v>-</v>
      </c>
      <c r="G41" s="368">
        <v>0</v>
      </c>
      <c r="H41" s="368">
        <v>0</v>
      </c>
      <c r="I41" s="9" t="str">
        <f t="shared" si="12"/>
        <v/>
      </c>
      <c r="J41" s="288"/>
      <c r="K41" s="267"/>
      <c r="L41" s="7" t="str">
        <f t="shared" si="13"/>
        <v>-</v>
      </c>
      <c r="M41" s="7" t="str">
        <f t="shared" si="14"/>
        <v>-</v>
      </c>
      <c r="N41" s="368">
        <v>0</v>
      </c>
      <c r="O41" s="368">
        <v>0</v>
      </c>
      <c r="P41" s="10" t="str">
        <f t="shared" si="0"/>
        <v/>
      </c>
      <c r="Q41" s="288"/>
      <c r="R41" s="267"/>
      <c r="S41" s="7" t="str">
        <f t="shared" si="15"/>
        <v>-</v>
      </c>
      <c r="T41" s="7" t="str">
        <f t="shared" si="16"/>
        <v>-</v>
      </c>
      <c r="U41" s="368">
        <v>0</v>
      </c>
      <c r="V41" s="368">
        <v>0</v>
      </c>
      <c r="W41" s="10" t="str">
        <f t="shared" si="1"/>
        <v/>
      </c>
      <c r="X41" s="288"/>
      <c r="Y41" s="267"/>
      <c r="Z41" s="7" t="str">
        <f t="shared" si="17"/>
        <v>-</v>
      </c>
      <c r="AA41" s="7" t="str">
        <f t="shared" si="18"/>
        <v>-</v>
      </c>
      <c r="AB41" s="368">
        <v>0</v>
      </c>
      <c r="AC41" s="368">
        <v>0</v>
      </c>
      <c r="AD41" s="10" t="str">
        <f t="shared" si="36"/>
        <v/>
      </c>
      <c r="AE41" s="288"/>
      <c r="AF41" s="267"/>
      <c r="AG41" s="7" t="str">
        <f t="shared" si="20"/>
        <v>-</v>
      </c>
      <c r="AH41" s="7" t="str">
        <f t="shared" si="21"/>
        <v>-</v>
      </c>
      <c r="AI41" s="368">
        <v>0</v>
      </c>
      <c r="AJ41" s="368">
        <v>0</v>
      </c>
      <c r="AK41" s="10" t="str">
        <f t="shared" si="2"/>
        <v/>
      </c>
      <c r="AL41" s="288"/>
      <c r="AM41" s="267"/>
      <c r="AN41" s="7" t="str">
        <f t="shared" si="22"/>
        <v>-</v>
      </c>
      <c r="AO41" s="7" t="str">
        <f t="shared" si="23"/>
        <v>-</v>
      </c>
      <c r="AP41" s="368">
        <v>0</v>
      </c>
      <c r="AQ41" s="368">
        <v>0</v>
      </c>
      <c r="AR41" s="10" t="str">
        <f t="shared" si="3"/>
        <v/>
      </c>
      <c r="AS41" s="288"/>
      <c r="AT41" s="267"/>
      <c r="AU41" s="7" t="str">
        <f t="shared" si="24"/>
        <v>-</v>
      </c>
      <c r="AV41" s="7" t="str">
        <f t="shared" si="25"/>
        <v>-</v>
      </c>
      <c r="AW41" s="368">
        <v>0</v>
      </c>
      <c r="AX41" s="368">
        <v>0</v>
      </c>
      <c r="AY41" s="10" t="str">
        <f t="shared" si="4"/>
        <v/>
      </c>
      <c r="AZ41" s="288"/>
      <c r="BA41" s="267"/>
      <c r="BB41" s="7" t="str">
        <f t="shared" si="26"/>
        <v>-</v>
      </c>
      <c r="BC41" s="7" t="str">
        <f t="shared" si="27"/>
        <v>-</v>
      </c>
      <c r="BD41" s="368">
        <v>0</v>
      </c>
      <c r="BE41" s="368">
        <v>0</v>
      </c>
      <c r="BF41" s="10" t="str">
        <f t="shared" si="5"/>
        <v/>
      </c>
      <c r="BG41" s="288"/>
      <c r="BH41" s="267"/>
      <c r="BI41" s="7" t="str">
        <f t="shared" si="28"/>
        <v>-</v>
      </c>
      <c r="BJ41" s="7" t="str">
        <f t="shared" si="29"/>
        <v>-</v>
      </c>
      <c r="BK41" s="368">
        <v>0</v>
      </c>
      <c r="BL41" s="368">
        <v>0</v>
      </c>
      <c r="BM41" s="10" t="str">
        <f t="shared" si="6"/>
        <v/>
      </c>
      <c r="BN41" s="288"/>
      <c r="BO41" s="267"/>
      <c r="BP41" s="7" t="str">
        <f t="shared" si="30"/>
        <v>-</v>
      </c>
      <c r="BQ41" s="7" t="str">
        <f t="shared" si="31"/>
        <v>-</v>
      </c>
      <c r="BR41" s="368">
        <v>0</v>
      </c>
      <c r="BS41" s="368">
        <v>0</v>
      </c>
      <c r="BT41" s="10" t="str">
        <f t="shared" si="7"/>
        <v/>
      </c>
      <c r="BU41" s="288"/>
      <c r="BV41" s="267"/>
      <c r="BW41" s="7" t="str">
        <f t="shared" si="32"/>
        <v>-</v>
      </c>
      <c r="BX41" s="7" t="str">
        <f t="shared" si="33"/>
        <v>-</v>
      </c>
      <c r="BY41" s="368">
        <v>0</v>
      </c>
      <c r="BZ41" s="368">
        <v>0</v>
      </c>
      <c r="CA41" s="10" t="str">
        <f t="shared" si="8"/>
        <v/>
      </c>
      <c r="CB41" s="288"/>
      <c r="CC41" s="267"/>
      <c r="CD41" s="7" t="str">
        <f t="shared" si="34"/>
        <v>-</v>
      </c>
      <c r="CE41" s="7" t="str">
        <f t="shared" si="35"/>
        <v>-</v>
      </c>
      <c r="CF41" s="368">
        <v>0</v>
      </c>
      <c r="CG41" s="368">
        <v>0</v>
      </c>
      <c r="CH41" s="10" t="str">
        <f t="shared" si="9"/>
        <v/>
      </c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</row>
    <row r="42" spans="1:120" x14ac:dyDescent="0.2">
      <c r="A42" s="428"/>
      <c r="B42" s="56" t="s">
        <v>29</v>
      </c>
      <c r="C42" s="266"/>
      <c r="D42" s="267"/>
      <c r="E42" s="7" t="str">
        <f t="shared" si="10"/>
        <v>-</v>
      </c>
      <c r="F42" s="7" t="str">
        <f t="shared" si="11"/>
        <v>-</v>
      </c>
      <c r="G42" s="368">
        <v>0</v>
      </c>
      <c r="H42" s="368">
        <v>0</v>
      </c>
      <c r="I42" s="9" t="str">
        <f t="shared" si="12"/>
        <v/>
      </c>
      <c r="J42" s="288"/>
      <c r="K42" s="267"/>
      <c r="L42" s="7" t="str">
        <f t="shared" si="13"/>
        <v>-</v>
      </c>
      <c r="M42" s="7" t="str">
        <f t="shared" si="14"/>
        <v>-</v>
      </c>
      <c r="N42" s="368">
        <v>0</v>
      </c>
      <c r="O42" s="368">
        <v>0</v>
      </c>
      <c r="P42" s="10" t="str">
        <f t="shared" si="0"/>
        <v/>
      </c>
      <c r="Q42" s="288"/>
      <c r="R42" s="267"/>
      <c r="S42" s="7" t="str">
        <f t="shared" si="15"/>
        <v>-</v>
      </c>
      <c r="T42" s="7" t="str">
        <f t="shared" si="16"/>
        <v>-</v>
      </c>
      <c r="U42" s="368">
        <v>0</v>
      </c>
      <c r="V42" s="368">
        <v>0</v>
      </c>
      <c r="W42" s="10" t="str">
        <f t="shared" si="1"/>
        <v/>
      </c>
      <c r="X42" s="288"/>
      <c r="Y42" s="267"/>
      <c r="Z42" s="7" t="str">
        <f t="shared" si="17"/>
        <v>-</v>
      </c>
      <c r="AA42" s="7" t="str">
        <f t="shared" si="18"/>
        <v>-</v>
      </c>
      <c r="AB42" s="368">
        <v>0</v>
      </c>
      <c r="AC42" s="368">
        <v>0</v>
      </c>
      <c r="AD42" s="10" t="str">
        <f t="shared" si="36"/>
        <v/>
      </c>
      <c r="AE42" s="288"/>
      <c r="AF42" s="267"/>
      <c r="AG42" s="7" t="str">
        <f t="shared" si="20"/>
        <v>-</v>
      </c>
      <c r="AH42" s="7" t="str">
        <f t="shared" si="21"/>
        <v>-</v>
      </c>
      <c r="AI42" s="368">
        <v>0</v>
      </c>
      <c r="AJ42" s="368">
        <v>0</v>
      </c>
      <c r="AK42" s="10" t="str">
        <f t="shared" si="2"/>
        <v/>
      </c>
      <c r="AL42" s="288"/>
      <c r="AM42" s="267"/>
      <c r="AN42" s="7" t="str">
        <f t="shared" si="22"/>
        <v>-</v>
      </c>
      <c r="AO42" s="7" t="str">
        <f t="shared" si="23"/>
        <v>-</v>
      </c>
      <c r="AP42" s="368">
        <v>0</v>
      </c>
      <c r="AQ42" s="368">
        <v>0</v>
      </c>
      <c r="AR42" s="10" t="str">
        <f t="shared" si="3"/>
        <v/>
      </c>
      <c r="AS42" s="288"/>
      <c r="AT42" s="267"/>
      <c r="AU42" s="7" t="str">
        <f t="shared" si="24"/>
        <v>-</v>
      </c>
      <c r="AV42" s="7" t="str">
        <f t="shared" si="25"/>
        <v>-</v>
      </c>
      <c r="AW42" s="368">
        <v>0</v>
      </c>
      <c r="AX42" s="368">
        <v>0</v>
      </c>
      <c r="AY42" s="10" t="str">
        <f t="shared" si="4"/>
        <v/>
      </c>
      <c r="AZ42" s="288"/>
      <c r="BA42" s="267"/>
      <c r="BB42" s="7" t="str">
        <f t="shared" si="26"/>
        <v>-</v>
      </c>
      <c r="BC42" s="7" t="str">
        <f t="shared" si="27"/>
        <v>-</v>
      </c>
      <c r="BD42" s="368">
        <v>0</v>
      </c>
      <c r="BE42" s="368">
        <v>0</v>
      </c>
      <c r="BF42" s="10" t="str">
        <f t="shared" si="5"/>
        <v/>
      </c>
      <c r="BG42" s="288"/>
      <c r="BH42" s="267"/>
      <c r="BI42" s="7" t="str">
        <f t="shared" si="28"/>
        <v>-</v>
      </c>
      <c r="BJ42" s="7" t="str">
        <f t="shared" si="29"/>
        <v>-</v>
      </c>
      <c r="BK42" s="368">
        <v>0</v>
      </c>
      <c r="BL42" s="368">
        <v>0</v>
      </c>
      <c r="BM42" s="10" t="str">
        <f t="shared" si="6"/>
        <v/>
      </c>
      <c r="BN42" s="288"/>
      <c r="BO42" s="267"/>
      <c r="BP42" s="7" t="str">
        <f t="shared" si="30"/>
        <v>-</v>
      </c>
      <c r="BQ42" s="7" t="str">
        <f t="shared" si="31"/>
        <v>-</v>
      </c>
      <c r="BR42" s="368">
        <v>0</v>
      </c>
      <c r="BS42" s="368">
        <v>0</v>
      </c>
      <c r="BT42" s="10" t="str">
        <f t="shared" si="7"/>
        <v/>
      </c>
      <c r="BU42" s="288"/>
      <c r="BV42" s="267"/>
      <c r="BW42" s="7" t="str">
        <f t="shared" si="32"/>
        <v>-</v>
      </c>
      <c r="BX42" s="7" t="str">
        <f t="shared" si="33"/>
        <v>-</v>
      </c>
      <c r="BY42" s="368">
        <v>0</v>
      </c>
      <c r="BZ42" s="368">
        <v>0</v>
      </c>
      <c r="CA42" s="10" t="str">
        <f t="shared" si="8"/>
        <v/>
      </c>
      <c r="CB42" s="288"/>
      <c r="CC42" s="267"/>
      <c r="CD42" s="7" t="str">
        <f t="shared" si="34"/>
        <v>-</v>
      </c>
      <c r="CE42" s="7" t="str">
        <f t="shared" si="35"/>
        <v>-</v>
      </c>
      <c r="CF42" s="368">
        <v>0</v>
      </c>
      <c r="CG42" s="368">
        <v>0</v>
      </c>
      <c r="CH42" s="10" t="str">
        <f t="shared" si="9"/>
        <v/>
      </c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</row>
    <row r="43" spans="1:120" x14ac:dyDescent="0.2">
      <c r="A43" s="428"/>
      <c r="B43" s="56" t="s">
        <v>30</v>
      </c>
      <c r="C43" s="266"/>
      <c r="D43" s="267"/>
      <c r="E43" s="7" t="str">
        <f t="shared" si="10"/>
        <v>-</v>
      </c>
      <c r="F43" s="7" t="str">
        <f t="shared" si="11"/>
        <v>-</v>
      </c>
      <c r="G43" s="368">
        <v>0</v>
      </c>
      <c r="H43" s="368">
        <v>0</v>
      </c>
      <c r="I43" s="9" t="str">
        <f t="shared" si="12"/>
        <v/>
      </c>
      <c r="J43" s="288"/>
      <c r="K43" s="267"/>
      <c r="L43" s="7" t="str">
        <f t="shared" si="13"/>
        <v>-</v>
      </c>
      <c r="M43" s="7" t="str">
        <f t="shared" si="14"/>
        <v>-</v>
      </c>
      <c r="N43" s="368">
        <v>0</v>
      </c>
      <c r="O43" s="368">
        <v>0</v>
      </c>
      <c r="P43" s="10" t="str">
        <f t="shared" si="0"/>
        <v/>
      </c>
      <c r="Q43" s="288"/>
      <c r="R43" s="267"/>
      <c r="S43" s="7" t="str">
        <f t="shared" si="15"/>
        <v>-</v>
      </c>
      <c r="T43" s="7" t="str">
        <f t="shared" si="16"/>
        <v>-</v>
      </c>
      <c r="U43" s="368">
        <v>0</v>
      </c>
      <c r="V43" s="368">
        <v>0</v>
      </c>
      <c r="W43" s="10" t="str">
        <f t="shared" si="1"/>
        <v/>
      </c>
      <c r="X43" s="288"/>
      <c r="Y43" s="267"/>
      <c r="Z43" s="7" t="str">
        <f t="shared" si="17"/>
        <v>-</v>
      </c>
      <c r="AA43" s="7" t="str">
        <f t="shared" si="18"/>
        <v>-</v>
      </c>
      <c r="AB43" s="368">
        <v>0</v>
      </c>
      <c r="AC43" s="368">
        <v>0</v>
      </c>
      <c r="AD43" s="10" t="str">
        <f t="shared" si="36"/>
        <v/>
      </c>
      <c r="AE43" s="288"/>
      <c r="AF43" s="267"/>
      <c r="AG43" s="7" t="str">
        <f t="shared" si="20"/>
        <v>-</v>
      </c>
      <c r="AH43" s="7" t="str">
        <f t="shared" si="21"/>
        <v>-</v>
      </c>
      <c r="AI43" s="368">
        <v>0</v>
      </c>
      <c r="AJ43" s="368">
        <v>0</v>
      </c>
      <c r="AK43" s="10" t="str">
        <f t="shared" si="2"/>
        <v/>
      </c>
      <c r="AL43" s="288"/>
      <c r="AM43" s="267"/>
      <c r="AN43" s="7" t="str">
        <f t="shared" si="22"/>
        <v>-</v>
      </c>
      <c r="AO43" s="7" t="str">
        <f t="shared" si="23"/>
        <v>-</v>
      </c>
      <c r="AP43" s="368">
        <v>0</v>
      </c>
      <c r="AQ43" s="368">
        <v>0</v>
      </c>
      <c r="AR43" s="10" t="str">
        <f t="shared" si="3"/>
        <v/>
      </c>
      <c r="AS43" s="288"/>
      <c r="AT43" s="267"/>
      <c r="AU43" s="7" t="str">
        <f t="shared" si="24"/>
        <v>-</v>
      </c>
      <c r="AV43" s="7" t="str">
        <f t="shared" si="25"/>
        <v>-</v>
      </c>
      <c r="AW43" s="368">
        <v>0</v>
      </c>
      <c r="AX43" s="368">
        <v>0</v>
      </c>
      <c r="AY43" s="10" t="str">
        <f t="shared" si="4"/>
        <v/>
      </c>
      <c r="AZ43" s="288"/>
      <c r="BA43" s="267"/>
      <c r="BB43" s="7" t="str">
        <f t="shared" si="26"/>
        <v>-</v>
      </c>
      <c r="BC43" s="7" t="str">
        <f t="shared" si="27"/>
        <v>-</v>
      </c>
      <c r="BD43" s="368">
        <v>0</v>
      </c>
      <c r="BE43" s="368">
        <v>0</v>
      </c>
      <c r="BF43" s="10" t="str">
        <f t="shared" si="5"/>
        <v/>
      </c>
      <c r="BG43" s="288"/>
      <c r="BH43" s="267"/>
      <c r="BI43" s="7" t="str">
        <f t="shared" si="28"/>
        <v>-</v>
      </c>
      <c r="BJ43" s="7" t="str">
        <f t="shared" si="29"/>
        <v>-</v>
      </c>
      <c r="BK43" s="368">
        <v>0</v>
      </c>
      <c r="BL43" s="368">
        <v>0</v>
      </c>
      <c r="BM43" s="10" t="str">
        <f t="shared" si="6"/>
        <v/>
      </c>
      <c r="BN43" s="288"/>
      <c r="BO43" s="267"/>
      <c r="BP43" s="7" t="str">
        <f t="shared" si="30"/>
        <v>-</v>
      </c>
      <c r="BQ43" s="7" t="str">
        <f t="shared" si="31"/>
        <v>-</v>
      </c>
      <c r="BR43" s="368">
        <v>0</v>
      </c>
      <c r="BS43" s="368">
        <v>0</v>
      </c>
      <c r="BT43" s="10" t="str">
        <f t="shared" si="7"/>
        <v/>
      </c>
      <c r="BU43" s="288"/>
      <c r="BV43" s="267"/>
      <c r="BW43" s="7" t="str">
        <f t="shared" si="32"/>
        <v>-</v>
      </c>
      <c r="BX43" s="7" t="str">
        <f t="shared" si="33"/>
        <v>-</v>
      </c>
      <c r="BY43" s="368">
        <v>0</v>
      </c>
      <c r="BZ43" s="368">
        <v>0</v>
      </c>
      <c r="CA43" s="10" t="str">
        <f t="shared" si="8"/>
        <v/>
      </c>
      <c r="CB43" s="288"/>
      <c r="CC43" s="267"/>
      <c r="CD43" s="7" t="str">
        <f t="shared" si="34"/>
        <v>-</v>
      </c>
      <c r="CE43" s="7" t="str">
        <f t="shared" si="35"/>
        <v>-</v>
      </c>
      <c r="CF43" s="368">
        <v>0</v>
      </c>
      <c r="CG43" s="368">
        <v>0</v>
      </c>
      <c r="CH43" s="10" t="str">
        <f t="shared" si="9"/>
        <v/>
      </c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</row>
    <row r="44" spans="1:120" x14ac:dyDescent="0.2">
      <c r="A44" s="428"/>
      <c r="B44" s="56" t="s">
        <v>31</v>
      </c>
      <c r="C44" s="266"/>
      <c r="D44" s="267"/>
      <c r="E44" s="7" t="str">
        <f t="shared" si="10"/>
        <v>-</v>
      </c>
      <c r="F44" s="7" t="str">
        <f t="shared" si="11"/>
        <v>-</v>
      </c>
      <c r="G44" s="368">
        <v>0</v>
      </c>
      <c r="H44" s="368">
        <v>0</v>
      </c>
      <c r="I44" s="9" t="str">
        <f t="shared" si="12"/>
        <v/>
      </c>
      <c r="J44" s="288"/>
      <c r="K44" s="267"/>
      <c r="L44" s="7" t="str">
        <f t="shared" si="13"/>
        <v>-</v>
      </c>
      <c r="M44" s="7" t="str">
        <f t="shared" si="14"/>
        <v>-</v>
      </c>
      <c r="N44" s="368">
        <v>0</v>
      </c>
      <c r="O44" s="368">
        <v>0</v>
      </c>
      <c r="P44" s="10" t="str">
        <f t="shared" si="0"/>
        <v/>
      </c>
      <c r="Q44" s="288"/>
      <c r="R44" s="267"/>
      <c r="S44" s="7" t="str">
        <f t="shared" si="15"/>
        <v>-</v>
      </c>
      <c r="T44" s="7" t="str">
        <f t="shared" si="16"/>
        <v>-</v>
      </c>
      <c r="U44" s="368">
        <v>0</v>
      </c>
      <c r="V44" s="368">
        <v>0</v>
      </c>
      <c r="W44" s="10" t="str">
        <f t="shared" si="1"/>
        <v/>
      </c>
      <c r="X44" s="288"/>
      <c r="Y44" s="267"/>
      <c r="Z44" s="7" t="str">
        <f t="shared" si="17"/>
        <v>-</v>
      </c>
      <c r="AA44" s="7" t="str">
        <f t="shared" si="18"/>
        <v>-</v>
      </c>
      <c r="AB44" s="368">
        <v>0</v>
      </c>
      <c r="AC44" s="368">
        <v>0</v>
      </c>
      <c r="AD44" s="10" t="str">
        <f t="shared" si="36"/>
        <v/>
      </c>
      <c r="AE44" s="288"/>
      <c r="AF44" s="267"/>
      <c r="AG44" s="7" t="str">
        <f t="shared" si="20"/>
        <v>-</v>
      </c>
      <c r="AH44" s="7" t="str">
        <f t="shared" si="21"/>
        <v>-</v>
      </c>
      <c r="AI44" s="368">
        <v>0</v>
      </c>
      <c r="AJ44" s="368">
        <v>0</v>
      </c>
      <c r="AK44" s="10" t="str">
        <f t="shared" si="2"/>
        <v/>
      </c>
      <c r="AL44" s="288"/>
      <c r="AM44" s="267"/>
      <c r="AN44" s="7" t="str">
        <f t="shared" si="22"/>
        <v>-</v>
      </c>
      <c r="AO44" s="7" t="str">
        <f t="shared" si="23"/>
        <v>-</v>
      </c>
      <c r="AP44" s="368">
        <v>0</v>
      </c>
      <c r="AQ44" s="368">
        <v>0</v>
      </c>
      <c r="AR44" s="10" t="str">
        <f t="shared" si="3"/>
        <v/>
      </c>
      <c r="AS44" s="288"/>
      <c r="AT44" s="267"/>
      <c r="AU44" s="7" t="str">
        <f t="shared" si="24"/>
        <v>-</v>
      </c>
      <c r="AV44" s="7" t="str">
        <f t="shared" si="25"/>
        <v>-</v>
      </c>
      <c r="AW44" s="368">
        <v>0</v>
      </c>
      <c r="AX44" s="368">
        <v>0</v>
      </c>
      <c r="AY44" s="10" t="str">
        <f t="shared" si="4"/>
        <v/>
      </c>
      <c r="AZ44" s="288"/>
      <c r="BA44" s="267"/>
      <c r="BB44" s="7" t="str">
        <f t="shared" si="26"/>
        <v>-</v>
      </c>
      <c r="BC44" s="7" t="str">
        <f t="shared" si="27"/>
        <v>-</v>
      </c>
      <c r="BD44" s="368">
        <v>0</v>
      </c>
      <c r="BE44" s="368">
        <v>0</v>
      </c>
      <c r="BF44" s="10" t="str">
        <f t="shared" si="5"/>
        <v/>
      </c>
      <c r="BG44" s="288"/>
      <c r="BH44" s="267"/>
      <c r="BI44" s="7" t="str">
        <f t="shared" si="28"/>
        <v>-</v>
      </c>
      <c r="BJ44" s="7" t="str">
        <f t="shared" si="29"/>
        <v>-</v>
      </c>
      <c r="BK44" s="368">
        <v>0</v>
      </c>
      <c r="BL44" s="368">
        <v>0</v>
      </c>
      <c r="BM44" s="10" t="str">
        <f t="shared" si="6"/>
        <v/>
      </c>
      <c r="BN44" s="288"/>
      <c r="BO44" s="267"/>
      <c r="BP44" s="7" t="str">
        <f t="shared" si="30"/>
        <v>-</v>
      </c>
      <c r="BQ44" s="7" t="str">
        <f t="shared" si="31"/>
        <v>-</v>
      </c>
      <c r="BR44" s="368">
        <v>0</v>
      </c>
      <c r="BS44" s="368">
        <v>0</v>
      </c>
      <c r="BT44" s="10" t="str">
        <f t="shared" si="7"/>
        <v/>
      </c>
      <c r="BU44" s="288"/>
      <c r="BV44" s="267"/>
      <c r="BW44" s="7" t="str">
        <f t="shared" si="32"/>
        <v>-</v>
      </c>
      <c r="BX44" s="7" t="str">
        <f t="shared" si="33"/>
        <v>-</v>
      </c>
      <c r="BY44" s="368">
        <v>0</v>
      </c>
      <c r="BZ44" s="368">
        <v>0</v>
      </c>
      <c r="CA44" s="10" t="str">
        <f t="shared" si="8"/>
        <v/>
      </c>
      <c r="CB44" s="288"/>
      <c r="CC44" s="267"/>
      <c r="CD44" s="7" t="str">
        <f t="shared" si="34"/>
        <v>-</v>
      </c>
      <c r="CE44" s="7" t="str">
        <f t="shared" si="35"/>
        <v>-</v>
      </c>
      <c r="CF44" s="368">
        <v>0</v>
      </c>
      <c r="CG44" s="368">
        <v>0</v>
      </c>
      <c r="CH44" s="10" t="str">
        <f t="shared" si="9"/>
        <v/>
      </c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</row>
    <row r="45" spans="1:120" ht="13.5" thickBot="1" x14ac:dyDescent="0.25">
      <c r="A45" s="429"/>
      <c r="B45" s="57" t="s">
        <v>32</v>
      </c>
      <c r="C45" s="339"/>
      <c r="D45" s="340"/>
      <c r="E45" s="81" t="str">
        <f t="shared" si="10"/>
        <v>-</v>
      </c>
      <c r="F45" s="81" t="str">
        <f t="shared" si="11"/>
        <v>-</v>
      </c>
      <c r="G45" s="368">
        <v>0</v>
      </c>
      <c r="H45" s="368">
        <v>0</v>
      </c>
      <c r="I45" s="134" t="str">
        <f t="shared" si="12"/>
        <v/>
      </c>
      <c r="J45" s="341"/>
      <c r="K45" s="340"/>
      <c r="L45" s="81" t="str">
        <f t="shared" si="13"/>
        <v>-</v>
      </c>
      <c r="M45" s="81" t="str">
        <f t="shared" si="14"/>
        <v>-</v>
      </c>
      <c r="N45" s="368">
        <v>0</v>
      </c>
      <c r="O45" s="368">
        <v>0</v>
      </c>
      <c r="P45" s="135" t="str">
        <f t="shared" si="0"/>
        <v/>
      </c>
      <c r="Q45" s="341"/>
      <c r="R45" s="340"/>
      <c r="S45" s="81" t="str">
        <f t="shared" si="15"/>
        <v>-</v>
      </c>
      <c r="T45" s="81" t="str">
        <f t="shared" si="16"/>
        <v>-</v>
      </c>
      <c r="U45" s="368">
        <v>0</v>
      </c>
      <c r="V45" s="368">
        <v>0</v>
      </c>
      <c r="W45" s="135" t="str">
        <f t="shared" si="1"/>
        <v/>
      </c>
      <c r="X45" s="341"/>
      <c r="Y45" s="340"/>
      <c r="Z45" s="81" t="str">
        <f t="shared" si="17"/>
        <v>-</v>
      </c>
      <c r="AA45" s="81" t="str">
        <f t="shared" si="18"/>
        <v>-</v>
      </c>
      <c r="AB45" s="368">
        <v>0</v>
      </c>
      <c r="AC45" s="368">
        <v>0</v>
      </c>
      <c r="AD45" s="135" t="str">
        <f t="shared" si="36"/>
        <v/>
      </c>
      <c r="AE45" s="341"/>
      <c r="AF45" s="340"/>
      <c r="AG45" s="81" t="str">
        <f t="shared" si="20"/>
        <v>-</v>
      </c>
      <c r="AH45" s="81" t="str">
        <f t="shared" si="21"/>
        <v>-</v>
      </c>
      <c r="AI45" s="368">
        <v>0</v>
      </c>
      <c r="AJ45" s="368">
        <v>0</v>
      </c>
      <c r="AK45" s="135" t="str">
        <f t="shared" si="2"/>
        <v/>
      </c>
      <c r="AL45" s="341"/>
      <c r="AM45" s="340"/>
      <c r="AN45" s="81" t="str">
        <f t="shared" si="22"/>
        <v>-</v>
      </c>
      <c r="AO45" s="81" t="str">
        <f t="shared" si="23"/>
        <v>-</v>
      </c>
      <c r="AP45" s="368">
        <v>0</v>
      </c>
      <c r="AQ45" s="368">
        <v>0</v>
      </c>
      <c r="AR45" s="135" t="str">
        <f t="shared" si="3"/>
        <v/>
      </c>
      <c r="AS45" s="289"/>
      <c r="AT45" s="269"/>
      <c r="AU45" s="81" t="str">
        <f t="shared" si="24"/>
        <v>-</v>
      </c>
      <c r="AV45" s="81" t="str">
        <f t="shared" si="25"/>
        <v>-</v>
      </c>
      <c r="AW45" s="368">
        <v>0</v>
      </c>
      <c r="AX45" s="368">
        <v>0</v>
      </c>
      <c r="AY45" s="135" t="str">
        <f t="shared" si="4"/>
        <v/>
      </c>
      <c r="AZ45" s="289"/>
      <c r="BA45" s="267"/>
      <c r="BB45" s="81" t="str">
        <f t="shared" si="26"/>
        <v>-</v>
      </c>
      <c r="BC45" s="81" t="str">
        <f t="shared" si="27"/>
        <v>-</v>
      </c>
      <c r="BD45" s="368">
        <v>0</v>
      </c>
      <c r="BE45" s="368">
        <v>0</v>
      </c>
      <c r="BF45" s="135" t="str">
        <f t="shared" si="5"/>
        <v/>
      </c>
      <c r="BG45" s="341"/>
      <c r="BH45" s="340"/>
      <c r="BI45" s="81" t="str">
        <f t="shared" si="28"/>
        <v>-</v>
      </c>
      <c r="BJ45" s="81" t="str">
        <f t="shared" si="29"/>
        <v>-</v>
      </c>
      <c r="BK45" s="368">
        <v>0</v>
      </c>
      <c r="BL45" s="368">
        <v>0</v>
      </c>
      <c r="BM45" s="135" t="str">
        <f t="shared" si="6"/>
        <v/>
      </c>
      <c r="BN45" s="341"/>
      <c r="BO45" s="340"/>
      <c r="BP45" s="81" t="str">
        <f t="shared" si="30"/>
        <v>-</v>
      </c>
      <c r="BQ45" s="81" t="str">
        <f t="shared" si="31"/>
        <v>-</v>
      </c>
      <c r="BR45" s="368">
        <v>0</v>
      </c>
      <c r="BS45" s="368">
        <v>0</v>
      </c>
      <c r="BT45" s="135" t="str">
        <f t="shared" si="7"/>
        <v/>
      </c>
      <c r="BU45" s="341"/>
      <c r="BV45" s="340"/>
      <c r="BW45" s="81" t="str">
        <f t="shared" si="32"/>
        <v>-</v>
      </c>
      <c r="BX45" s="81" t="str">
        <f t="shared" si="33"/>
        <v>-</v>
      </c>
      <c r="BY45" s="368">
        <v>0</v>
      </c>
      <c r="BZ45" s="368">
        <v>0</v>
      </c>
      <c r="CA45" s="135" t="str">
        <f t="shared" si="8"/>
        <v/>
      </c>
      <c r="CB45" s="289"/>
      <c r="CC45" s="269"/>
      <c r="CD45" s="81" t="str">
        <f t="shared" si="34"/>
        <v>-</v>
      </c>
      <c r="CE45" s="81" t="str">
        <f t="shared" si="35"/>
        <v>-</v>
      </c>
      <c r="CF45" s="368">
        <v>0</v>
      </c>
      <c r="CG45" s="368">
        <v>0</v>
      </c>
      <c r="CH45" s="135" t="str">
        <f t="shared" si="9"/>
        <v/>
      </c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</row>
    <row r="46" spans="1:120" ht="16.5" thickTop="1" thickBot="1" x14ac:dyDescent="0.3">
      <c r="A46" s="16"/>
      <c r="B46" s="64" t="s">
        <v>33</v>
      </c>
      <c r="C46" s="282">
        <f>SUM(C34:C45)</f>
        <v>0</v>
      </c>
      <c r="D46" s="283">
        <f>SUM(D34:D45)</f>
        <v>0</v>
      </c>
      <c r="E46" s="128" t="str">
        <f t="shared" si="10"/>
        <v>-</v>
      </c>
      <c r="F46" s="128" t="str">
        <f t="shared" si="11"/>
        <v>-</v>
      </c>
      <c r="G46" s="368">
        <v>0</v>
      </c>
      <c r="H46" s="368">
        <v>0</v>
      </c>
      <c r="I46" s="129" t="str">
        <f t="shared" si="12"/>
        <v/>
      </c>
      <c r="J46" s="295">
        <f>SUM(J34:J45)</f>
        <v>0</v>
      </c>
      <c r="K46" s="283">
        <f>SUM(K34:K45)</f>
        <v>0</v>
      </c>
      <c r="L46" s="128" t="str">
        <f t="shared" si="13"/>
        <v>-</v>
      </c>
      <c r="M46" s="128" t="str">
        <f t="shared" si="14"/>
        <v>-</v>
      </c>
      <c r="N46" s="368">
        <v>0</v>
      </c>
      <c r="O46" s="368">
        <v>0</v>
      </c>
      <c r="P46" s="131" t="str">
        <f t="shared" si="0"/>
        <v/>
      </c>
      <c r="Q46" s="295">
        <f>SUM(Q34:Q45)</f>
        <v>0</v>
      </c>
      <c r="R46" s="283">
        <f>SUM(R34:R45)</f>
        <v>0</v>
      </c>
      <c r="S46" s="128" t="str">
        <f t="shared" si="15"/>
        <v>-</v>
      </c>
      <c r="T46" s="128" t="str">
        <f t="shared" si="16"/>
        <v>-</v>
      </c>
      <c r="U46" s="368">
        <v>0</v>
      </c>
      <c r="V46" s="368">
        <v>0</v>
      </c>
      <c r="W46" s="131" t="str">
        <f t="shared" si="1"/>
        <v/>
      </c>
      <c r="X46" s="295">
        <f>SUM(X34:X45)</f>
        <v>0</v>
      </c>
      <c r="Y46" s="283">
        <f>SUM(Y34:Y45)</f>
        <v>0</v>
      </c>
      <c r="Z46" s="128" t="str">
        <f t="shared" si="17"/>
        <v>-</v>
      </c>
      <c r="AA46" s="128" t="str">
        <f t="shared" si="18"/>
        <v>-</v>
      </c>
      <c r="AB46" s="368">
        <v>0</v>
      </c>
      <c r="AC46" s="368">
        <v>0</v>
      </c>
      <c r="AD46" s="131" t="str">
        <f t="shared" si="36"/>
        <v/>
      </c>
      <c r="AE46" s="295">
        <f>SUM(AE34:AE45)</f>
        <v>0</v>
      </c>
      <c r="AF46" s="283">
        <f>SUM(AF34:AF45)</f>
        <v>0</v>
      </c>
      <c r="AG46" s="128" t="str">
        <f t="shared" si="20"/>
        <v>-</v>
      </c>
      <c r="AH46" s="128" t="str">
        <f t="shared" si="21"/>
        <v>-</v>
      </c>
      <c r="AI46" s="368">
        <v>0</v>
      </c>
      <c r="AJ46" s="368">
        <v>0</v>
      </c>
      <c r="AK46" s="131" t="str">
        <f t="shared" si="2"/>
        <v/>
      </c>
      <c r="AL46" s="295">
        <f>SUM(AL34:AL45)</f>
        <v>0</v>
      </c>
      <c r="AM46" s="283">
        <f>SUM(AM34:AM45)</f>
        <v>0</v>
      </c>
      <c r="AN46" s="128" t="str">
        <f t="shared" si="22"/>
        <v>-</v>
      </c>
      <c r="AO46" s="128" t="str">
        <f t="shared" si="23"/>
        <v>-</v>
      </c>
      <c r="AP46" s="368">
        <v>0</v>
      </c>
      <c r="AQ46" s="368">
        <v>0</v>
      </c>
      <c r="AR46" s="131" t="str">
        <f t="shared" si="3"/>
        <v/>
      </c>
      <c r="AS46" s="290">
        <f>SUM(AS34:AS45)</f>
        <v>0</v>
      </c>
      <c r="AT46" s="275">
        <f>SUM(AT34:AT45)</f>
        <v>0</v>
      </c>
      <c r="AU46" s="128" t="str">
        <f t="shared" si="24"/>
        <v>-</v>
      </c>
      <c r="AV46" s="128" t="str">
        <f t="shared" si="25"/>
        <v>-</v>
      </c>
      <c r="AW46" s="368">
        <v>0</v>
      </c>
      <c r="AX46" s="368">
        <v>0</v>
      </c>
      <c r="AY46" s="131" t="str">
        <f t="shared" si="4"/>
        <v/>
      </c>
      <c r="AZ46" s="290">
        <f>SUM(AZ34:AZ45)</f>
        <v>0</v>
      </c>
      <c r="BA46" s="275">
        <f>SUM(BA34:BA45)</f>
        <v>0</v>
      </c>
      <c r="BB46" s="128" t="str">
        <f t="shared" si="26"/>
        <v>-</v>
      </c>
      <c r="BC46" s="128" t="str">
        <f t="shared" si="27"/>
        <v>-</v>
      </c>
      <c r="BD46" s="368">
        <v>0</v>
      </c>
      <c r="BE46" s="368">
        <v>0</v>
      </c>
      <c r="BF46" s="131" t="str">
        <f t="shared" si="5"/>
        <v/>
      </c>
      <c r="BG46" s="295">
        <f>SUM(BG34:BG45)</f>
        <v>0</v>
      </c>
      <c r="BH46" s="283">
        <f>SUM(BH34:BH45)</f>
        <v>0</v>
      </c>
      <c r="BI46" s="128" t="str">
        <f t="shared" si="28"/>
        <v>-</v>
      </c>
      <c r="BJ46" s="128" t="str">
        <f t="shared" si="29"/>
        <v>-</v>
      </c>
      <c r="BK46" s="368">
        <v>0</v>
      </c>
      <c r="BL46" s="368">
        <v>0</v>
      </c>
      <c r="BM46" s="131" t="str">
        <f t="shared" si="6"/>
        <v/>
      </c>
      <c r="BN46" s="295">
        <f>SUM(BN34:BN45)</f>
        <v>0</v>
      </c>
      <c r="BO46" s="283">
        <f>SUM(BO34:BO45)</f>
        <v>0</v>
      </c>
      <c r="BP46" s="128" t="str">
        <f t="shared" si="30"/>
        <v>-</v>
      </c>
      <c r="BQ46" s="128" t="str">
        <f t="shared" si="31"/>
        <v>-</v>
      </c>
      <c r="BR46" s="368">
        <v>0</v>
      </c>
      <c r="BS46" s="368">
        <v>0</v>
      </c>
      <c r="BT46" s="131" t="str">
        <f t="shared" si="7"/>
        <v/>
      </c>
      <c r="BU46" s="295">
        <f>SUM(BU34:BU45)</f>
        <v>0</v>
      </c>
      <c r="BV46" s="283">
        <f>SUM(BV34:BV45)</f>
        <v>0</v>
      </c>
      <c r="BW46" s="128" t="str">
        <f t="shared" si="32"/>
        <v>-</v>
      </c>
      <c r="BX46" s="128" t="str">
        <f t="shared" si="33"/>
        <v>-</v>
      </c>
      <c r="BY46" s="368">
        <v>0</v>
      </c>
      <c r="BZ46" s="368">
        <v>0</v>
      </c>
      <c r="CA46" s="131" t="str">
        <f t="shared" si="8"/>
        <v/>
      </c>
      <c r="CB46" s="366">
        <f>SUM(CB34:CB45)</f>
        <v>0</v>
      </c>
      <c r="CC46" s="367">
        <f>SUM(CC34:CC45)</f>
        <v>0</v>
      </c>
      <c r="CD46" s="128" t="str">
        <f t="shared" si="34"/>
        <v>-</v>
      </c>
      <c r="CE46" s="128" t="str">
        <f t="shared" si="35"/>
        <v>-</v>
      </c>
      <c r="CF46" s="368">
        <v>0</v>
      </c>
      <c r="CG46" s="368">
        <v>0</v>
      </c>
      <c r="CH46" s="131" t="str">
        <f t="shared" si="9"/>
        <v/>
      </c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</row>
    <row r="47" spans="1:120" ht="12.75" customHeight="1" thickTop="1" x14ac:dyDescent="0.2">
      <c r="A47" s="427">
        <v>2008</v>
      </c>
      <c r="B47" s="75" t="s">
        <v>21</v>
      </c>
      <c r="C47" s="264"/>
      <c r="D47" s="265"/>
      <c r="E47" s="77" t="str">
        <f t="shared" si="10"/>
        <v>-</v>
      </c>
      <c r="F47" s="77" t="str">
        <f t="shared" si="11"/>
        <v>-</v>
      </c>
      <c r="G47" s="368">
        <v>0</v>
      </c>
      <c r="H47" s="368">
        <v>0</v>
      </c>
      <c r="I47" s="132" t="str">
        <f t="shared" si="12"/>
        <v/>
      </c>
      <c r="J47" s="287"/>
      <c r="K47" s="265"/>
      <c r="L47" s="77" t="str">
        <f t="shared" si="13"/>
        <v>-</v>
      </c>
      <c r="M47" s="77" t="str">
        <f t="shared" si="14"/>
        <v>-</v>
      </c>
      <c r="N47" s="368">
        <v>0</v>
      </c>
      <c r="O47" s="368">
        <v>0</v>
      </c>
      <c r="P47" s="133" t="str">
        <f t="shared" si="0"/>
        <v/>
      </c>
      <c r="Q47" s="287"/>
      <c r="R47" s="265"/>
      <c r="S47" s="77" t="str">
        <f t="shared" si="15"/>
        <v>-</v>
      </c>
      <c r="T47" s="77" t="str">
        <f t="shared" si="16"/>
        <v>-</v>
      </c>
      <c r="U47" s="368">
        <v>0</v>
      </c>
      <c r="V47" s="368">
        <v>0</v>
      </c>
      <c r="W47" s="133" t="str">
        <f t="shared" si="1"/>
        <v/>
      </c>
      <c r="X47" s="287"/>
      <c r="Y47" s="265"/>
      <c r="Z47" s="77" t="str">
        <f t="shared" si="17"/>
        <v>-</v>
      </c>
      <c r="AA47" s="77" t="str">
        <f t="shared" si="18"/>
        <v>-</v>
      </c>
      <c r="AB47" s="368">
        <v>0</v>
      </c>
      <c r="AC47" s="368">
        <v>0</v>
      </c>
      <c r="AD47" s="133" t="str">
        <f t="shared" si="36"/>
        <v/>
      </c>
      <c r="AE47" s="287"/>
      <c r="AF47" s="265"/>
      <c r="AG47" s="77" t="str">
        <f t="shared" si="20"/>
        <v>-</v>
      </c>
      <c r="AH47" s="77" t="str">
        <f t="shared" si="21"/>
        <v>-</v>
      </c>
      <c r="AI47" s="368">
        <v>0</v>
      </c>
      <c r="AJ47" s="368">
        <v>0</v>
      </c>
      <c r="AK47" s="133" t="str">
        <f t="shared" si="2"/>
        <v/>
      </c>
      <c r="AL47" s="287"/>
      <c r="AM47" s="265"/>
      <c r="AN47" s="77" t="str">
        <f t="shared" si="22"/>
        <v>-</v>
      </c>
      <c r="AO47" s="77" t="str">
        <f t="shared" si="23"/>
        <v>-</v>
      </c>
      <c r="AP47" s="368">
        <v>0</v>
      </c>
      <c r="AQ47" s="368">
        <v>0</v>
      </c>
      <c r="AR47" s="133" t="str">
        <f t="shared" si="3"/>
        <v/>
      </c>
      <c r="AS47" s="291"/>
      <c r="AT47" s="273"/>
      <c r="AU47" s="77" t="str">
        <f t="shared" si="24"/>
        <v>-</v>
      </c>
      <c r="AV47" s="77" t="str">
        <f t="shared" si="25"/>
        <v>-</v>
      </c>
      <c r="AW47" s="368">
        <v>0</v>
      </c>
      <c r="AX47" s="368">
        <v>0</v>
      </c>
      <c r="AY47" s="133" t="str">
        <f t="shared" si="4"/>
        <v/>
      </c>
      <c r="AZ47" s="291"/>
      <c r="BA47" s="273"/>
      <c r="BB47" s="77" t="str">
        <f t="shared" si="26"/>
        <v>-</v>
      </c>
      <c r="BC47" s="77" t="str">
        <f t="shared" si="27"/>
        <v>-</v>
      </c>
      <c r="BD47" s="368">
        <v>0</v>
      </c>
      <c r="BE47" s="368">
        <v>0</v>
      </c>
      <c r="BF47" s="133" t="str">
        <f t="shared" si="5"/>
        <v/>
      </c>
      <c r="BG47" s="287"/>
      <c r="BH47" s="265"/>
      <c r="BI47" s="77" t="str">
        <f t="shared" si="28"/>
        <v>-</v>
      </c>
      <c r="BJ47" s="77" t="str">
        <f t="shared" si="29"/>
        <v>-</v>
      </c>
      <c r="BK47" s="368">
        <v>0</v>
      </c>
      <c r="BL47" s="368">
        <v>0</v>
      </c>
      <c r="BM47" s="133" t="str">
        <f t="shared" si="6"/>
        <v/>
      </c>
      <c r="BN47" s="287"/>
      <c r="BO47" s="265"/>
      <c r="BP47" s="77" t="str">
        <f t="shared" si="30"/>
        <v>-</v>
      </c>
      <c r="BQ47" s="77" t="str">
        <f t="shared" si="31"/>
        <v>-</v>
      </c>
      <c r="BR47" s="368">
        <v>0</v>
      </c>
      <c r="BS47" s="368">
        <v>0</v>
      </c>
      <c r="BT47" s="133" t="str">
        <f t="shared" si="7"/>
        <v/>
      </c>
      <c r="BU47" s="287"/>
      <c r="BV47" s="265"/>
      <c r="BW47" s="77" t="str">
        <f t="shared" si="32"/>
        <v>-</v>
      </c>
      <c r="BX47" s="77" t="str">
        <f t="shared" si="33"/>
        <v>-</v>
      </c>
      <c r="BY47" s="368">
        <v>0</v>
      </c>
      <c r="BZ47" s="368">
        <v>0</v>
      </c>
      <c r="CA47" s="133" t="str">
        <f t="shared" si="8"/>
        <v/>
      </c>
      <c r="CB47" s="291"/>
      <c r="CC47" s="273"/>
      <c r="CD47" s="77" t="str">
        <f t="shared" si="34"/>
        <v>-</v>
      </c>
      <c r="CE47" s="77" t="str">
        <f t="shared" si="35"/>
        <v>-</v>
      </c>
      <c r="CF47" s="368">
        <v>0</v>
      </c>
      <c r="CG47" s="368">
        <v>0</v>
      </c>
      <c r="CH47" s="133" t="str">
        <f t="shared" si="9"/>
        <v/>
      </c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</row>
    <row r="48" spans="1:120" x14ac:dyDescent="0.2">
      <c r="A48" s="428"/>
      <c r="B48" s="56" t="s">
        <v>22</v>
      </c>
      <c r="C48" s="266"/>
      <c r="D48" s="267"/>
      <c r="E48" s="7" t="str">
        <f t="shared" si="10"/>
        <v>-</v>
      </c>
      <c r="F48" s="7" t="str">
        <f t="shared" si="11"/>
        <v>-</v>
      </c>
      <c r="G48" s="368">
        <v>0</v>
      </c>
      <c r="H48" s="368">
        <v>0</v>
      </c>
      <c r="I48" s="9" t="str">
        <f t="shared" si="12"/>
        <v/>
      </c>
      <c r="J48" s="288"/>
      <c r="K48" s="267"/>
      <c r="L48" s="7" t="str">
        <f t="shared" si="13"/>
        <v>-</v>
      </c>
      <c r="M48" s="7" t="str">
        <f t="shared" si="14"/>
        <v>-</v>
      </c>
      <c r="N48" s="368">
        <v>0</v>
      </c>
      <c r="O48" s="368">
        <v>0</v>
      </c>
      <c r="P48" s="10" t="str">
        <f t="shared" si="0"/>
        <v/>
      </c>
      <c r="Q48" s="288"/>
      <c r="R48" s="267"/>
      <c r="S48" s="7" t="str">
        <f t="shared" si="15"/>
        <v>-</v>
      </c>
      <c r="T48" s="7" t="str">
        <f t="shared" si="16"/>
        <v>-</v>
      </c>
      <c r="U48" s="368">
        <v>0</v>
      </c>
      <c r="V48" s="368">
        <v>0</v>
      </c>
      <c r="W48" s="10" t="str">
        <f t="shared" si="1"/>
        <v/>
      </c>
      <c r="X48" s="288"/>
      <c r="Y48" s="267"/>
      <c r="Z48" s="7" t="str">
        <f t="shared" si="17"/>
        <v>-</v>
      </c>
      <c r="AA48" s="7" t="str">
        <f t="shared" si="18"/>
        <v>-</v>
      </c>
      <c r="AB48" s="368">
        <v>0</v>
      </c>
      <c r="AC48" s="368">
        <v>0</v>
      </c>
      <c r="AD48" s="10" t="str">
        <f t="shared" si="36"/>
        <v/>
      </c>
      <c r="AE48" s="288"/>
      <c r="AF48" s="267"/>
      <c r="AG48" s="7" t="str">
        <f t="shared" si="20"/>
        <v>-</v>
      </c>
      <c r="AH48" s="7" t="str">
        <f t="shared" si="21"/>
        <v>-</v>
      </c>
      <c r="AI48" s="368">
        <v>0</v>
      </c>
      <c r="AJ48" s="368">
        <v>0</v>
      </c>
      <c r="AK48" s="10" t="str">
        <f t="shared" si="2"/>
        <v/>
      </c>
      <c r="AL48" s="288"/>
      <c r="AM48" s="267"/>
      <c r="AN48" s="7" t="str">
        <f t="shared" si="22"/>
        <v>-</v>
      </c>
      <c r="AO48" s="7" t="str">
        <f t="shared" si="23"/>
        <v>-</v>
      </c>
      <c r="AP48" s="368">
        <v>0</v>
      </c>
      <c r="AQ48" s="368">
        <v>0</v>
      </c>
      <c r="AR48" s="10" t="str">
        <f t="shared" si="3"/>
        <v/>
      </c>
      <c r="AS48" s="288"/>
      <c r="AT48" s="267"/>
      <c r="AU48" s="7" t="str">
        <f t="shared" si="24"/>
        <v>-</v>
      </c>
      <c r="AV48" s="7" t="str">
        <f t="shared" si="25"/>
        <v>-</v>
      </c>
      <c r="AW48" s="368">
        <v>0</v>
      </c>
      <c r="AX48" s="368">
        <v>0</v>
      </c>
      <c r="AY48" s="10" t="str">
        <f t="shared" si="4"/>
        <v/>
      </c>
      <c r="AZ48" s="288"/>
      <c r="BA48" s="267"/>
      <c r="BB48" s="7" t="str">
        <f t="shared" si="26"/>
        <v>-</v>
      </c>
      <c r="BC48" s="7" t="str">
        <f t="shared" si="27"/>
        <v>-</v>
      </c>
      <c r="BD48" s="368">
        <v>0</v>
      </c>
      <c r="BE48" s="368">
        <v>0</v>
      </c>
      <c r="BF48" s="10" t="str">
        <f t="shared" si="5"/>
        <v/>
      </c>
      <c r="BG48" s="288"/>
      <c r="BH48" s="267"/>
      <c r="BI48" s="7" t="str">
        <f t="shared" si="28"/>
        <v>-</v>
      </c>
      <c r="BJ48" s="7" t="str">
        <f t="shared" si="29"/>
        <v>-</v>
      </c>
      <c r="BK48" s="368">
        <v>0</v>
      </c>
      <c r="BL48" s="368">
        <v>0</v>
      </c>
      <c r="BM48" s="10" t="str">
        <f t="shared" si="6"/>
        <v/>
      </c>
      <c r="BN48" s="288"/>
      <c r="BO48" s="267"/>
      <c r="BP48" s="7" t="str">
        <f t="shared" si="30"/>
        <v>-</v>
      </c>
      <c r="BQ48" s="7" t="str">
        <f t="shared" si="31"/>
        <v>-</v>
      </c>
      <c r="BR48" s="368">
        <v>0</v>
      </c>
      <c r="BS48" s="368">
        <v>0</v>
      </c>
      <c r="BT48" s="10" t="str">
        <f t="shared" si="7"/>
        <v/>
      </c>
      <c r="BU48" s="288"/>
      <c r="BV48" s="267"/>
      <c r="BW48" s="7" t="str">
        <f t="shared" si="32"/>
        <v>-</v>
      </c>
      <c r="BX48" s="7" t="str">
        <f t="shared" si="33"/>
        <v>-</v>
      </c>
      <c r="BY48" s="368">
        <v>0</v>
      </c>
      <c r="BZ48" s="368">
        <v>0</v>
      </c>
      <c r="CA48" s="10" t="str">
        <f t="shared" si="8"/>
        <v/>
      </c>
      <c r="CB48" s="288"/>
      <c r="CC48" s="267"/>
      <c r="CD48" s="7" t="str">
        <f t="shared" si="34"/>
        <v>-</v>
      </c>
      <c r="CE48" s="7" t="str">
        <f t="shared" si="35"/>
        <v>-</v>
      </c>
      <c r="CF48" s="368">
        <v>0</v>
      </c>
      <c r="CG48" s="368">
        <v>0</v>
      </c>
      <c r="CH48" s="10" t="str">
        <f t="shared" si="9"/>
        <v/>
      </c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</row>
    <row r="49" spans="1:120" x14ac:dyDescent="0.2">
      <c r="A49" s="428"/>
      <c r="B49" s="56" t="s">
        <v>23</v>
      </c>
      <c r="C49" s="266"/>
      <c r="D49" s="267"/>
      <c r="E49" s="7" t="str">
        <f t="shared" si="10"/>
        <v>-</v>
      </c>
      <c r="F49" s="7" t="str">
        <f t="shared" si="11"/>
        <v>-</v>
      </c>
      <c r="G49" s="368">
        <v>0</v>
      </c>
      <c r="H49" s="368">
        <v>0</v>
      </c>
      <c r="I49" s="9" t="str">
        <f t="shared" si="12"/>
        <v/>
      </c>
      <c r="J49" s="288"/>
      <c r="K49" s="267"/>
      <c r="L49" s="7" t="str">
        <f t="shared" si="13"/>
        <v>-</v>
      </c>
      <c r="M49" s="7" t="str">
        <f t="shared" si="14"/>
        <v>-</v>
      </c>
      <c r="N49" s="368">
        <v>0</v>
      </c>
      <c r="O49" s="368">
        <v>0</v>
      </c>
      <c r="P49" s="10" t="str">
        <f t="shared" si="0"/>
        <v/>
      </c>
      <c r="Q49" s="288"/>
      <c r="R49" s="267"/>
      <c r="S49" s="7" t="str">
        <f t="shared" si="15"/>
        <v>-</v>
      </c>
      <c r="T49" s="7" t="str">
        <f t="shared" si="16"/>
        <v>-</v>
      </c>
      <c r="U49" s="368">
        <v>0</v>
      </c>
      <c r="V49" s="368">
        <v>0</v>
      </c>
      <c r="W49" s="10" t="str">
        <f t="shared" si="1"/>
        <v/>
      </c>
      <c r="X49" s="288"/>
      <c r="Y49" s="267"/>
      <c r="Z49" s="7" t="str">
        <f t="shared" si="17"/>
        <v>-</v>
      </c>
      <c r="AA49" s="7" t="str">
        <f t="shared" si="18"/>
        <v>-</v>
      </c>
      <c r="AB49" s="368">
        <v>0</v>
      </c>
      <c r="AC49" s="368">
        <v>0</v>
      </c>
      <c r="AD49" s="10" t="str">
        <f t="shared" si="36"/>
        <v/>
      </c>
      <c r="AE49" s="288"/>
      <c r="AF49" s="267"/>
      <c r="AG49" s="7" t="str">
        <f t="shared" si="20"/>
        <v>-</v>
      </c>
      <c r="AH49" s="7" t="str">
        <f t="shared" si="21"/>
        <v>-</v>
      </c>
      <c r="AI49" s="368">
        <v>0</v>
      </c>
      <c r="AJ49" s="368">
        <v>0</v>
      </c>
      <c r="AK49" s="10" t="str">
        <f t="shared" si="2"/>
        <v/>
      </c>
      <c r="AL49" s="288"/>
      <c r="AM49" s="267"/>
      <c r="AN49" s="7" t="str">
        <f t="shared" si="22"/>
        <v>-</v>
      </c>
      <c r="AO49" s="7" t="str">
        <f t="shared" si="23"/>
        <v>-</v>
      </c>
      <c r="AP49" s="368">
        <v>0</v>
      </c>
      <c r="AQ49" s="368">
        <v>0</v>
      </c>
      <c r="AR49" s="10" t="str">
        <f t="shared" si="3"/>
        <v/>
      </c>
      <c r="AS49" s="288"/>
      <c r="AT49" s="267"/>
      <c r="AU49" s="7" t="str">
        <f t="shared" si="24"/>
        <v>-</v>
      </c>
      <c r="AV49" s="7" t="str">
        <f t="shared" si="25"/>
        <v>-</v>
      </c>
      <c r="AW49" s="368">
        <v>0</v>
      </c>
      <c r="AX49" s="368">
        <v>0</v>
      </c>
      <c r="AY49" s="10" t="str">
        <f t="shared" si="4"/>
        <v/>
      </c>
      <c r="AZ49" s="288"/>
      <c r="BA49" s="267"/>
      <c r="BB49" s="7" t="str">
        <f t="shared" si="26"/>
        <v>-</v>
      </c>
      <c r="BC49" s="7" t="str">
        <f t="shared" si="27"/>
        <v>-</v>
      </c>
      <c r="BD49" s="368">
        <v>0</v>
      </c>
      <c r="BE49" s="368">
        <v>0</v>
      </c>
      <c r="BF49" s="10" t="str">
        <f t="shared" si="5"/>
        <v/>
      </c>
      <c r="BG49" s="288"/>
      <c r="BH49" s="267"/>
      <c r="BI49" s="7" t="str">
        <f t="shared" si="28"/>
        <v>-</v>
      </c>
      <c r="BJ49" s="7" t="str">
        <f t="shared" si="29"/>
        <v>-</v>
      </c>
      <c r="BK49" s="368">
        <v>0</v>
      </c>
      <c r="BL49" s="368">
        <v>0</v>
      </c>
      <c r="BM49" s="10" t="str">
        <f t="shared" si="6"/>
        <v/>
      </c>
      <c r="BN49" s="288"/>
      <c r="BO49" s="267"/>
      <c r="BP49" s="7" t="str">
        <f t="shared" si="30"/>
        <v>-</v>
      </c>
      <c r="BQ49" s="7" t="str">
        <f t="shared" si="31"/>
        <v>-</v>
      </c>
      <c r="BR49" s="368">
        <v>0</v>
      </c>
      <c r="BS49" s="368">
        <v>0</v>
      </c>
      <c r="BT49" s="10" t="str">
        <f t="shared" si="7"/>
        <v/>
      </c>
      <c r="BU49" s="288"/>
      <c r="BV49" s="267"/>
      <c r="BW49" s="7" t="str">
        <f t="shared" si="32"/>
        <v>-</v>
      </c>
      <c r="BX49" s="7" t="str">
        <f t="shared" si="33"/>
        <v>-</v>
      </c>
      <c r="BY49" s="368">
        <v>0</v>
      </c>
      <c r="BZ49" s="368">
        <v>0</v>
      </c>
      <c r="CA49" s="10" t="str">
        <f t="shared" si="8"/>
        <v/>
      </c>
      <c r="CB49" s="288"/>
      <c r="CC49" s="267"/>
      <c r="CD49" s="7" t="str">
        <f t="shared" si="34"/>
        <v>-</v>
      </c>
      <c r="CE49" s="7" t="str">
        <f t="shared" si="35"/>
        <v>-</v>
      </c>
      <c r="CF49" s="368">
        <v>0</v>
      </c>
      <c r="CG49" s="368">
        <v>0</v>
      </c>
      <c r="CH49" s="10" t="str">
        <f t="shared" si="9"/>
        <v/>
      </c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</row>
    <row r="50" spans="1:120" x14ac:dyDescent="0.2">
      <c r="A50" s="428"/>
      <c r="B50" s="56" t="s">
        <v>24</v>
      </c>
      <c r="C50" s="266"/>
      <c r="D50" s="267"/>
      <c r="E50" s="7" t="str">
        <f t="shared" si="10"/>
        <v>-</v>
      </c>
      <c r="F50" s="7" t="str">
        <f t="shared" si="11"/>
        <v>-</v>
      </c>
      <c r="G50" s="368">
        <v>0</v>
      </c>
      <c r="H50" s="368">
        <v>0</v>
      </c>
      <c r="I50" s="9" t="str">
        <f t="shared" si="12"/>
        <v/>
      </c>
      <c r="J50" s="288"/>
      <c r="K50" s="267"/>
      <c r="L50" s="7" t="str">
        <f t="shared" si="13"/>
        <v>-</v>
      </c>
      <c r="M50" s="7" t="str">
        <f t="shared" si="14"/>
        <v>-</v>
      </c>
      <c r="N50" s="368">
        <v>0</v>
      </c>
      <c r="O50" s="368">
        <v>0</v>
      </c>
      <c r="P50" s="10" t="str">
        <f t="shared" si="0"/>
        <v/>
      </c>
      <c r="Q50" s="288"/>
      <c r="R50" s="267"/>
      <c r="S50" s="7" t="str">
        <f t="shared" si="15"/>
        <v>-</v>
      </c>
      <c r="T50" s="7" t="str">
        <f t="shared" si="16"/>
        <v>-</v>
      </c>
      <c r="U50" s="368">
        <v>0</v>
      </c>
      <c r="V50" s="368">
        <v>0</v>
      </c>
      <c r="W50" s="10" t="str">
        <f t="shared" si="1"/>
        <v/>
      </c>
      <c r="X50" s="288"/>
      <c r="Y50" s="267"/>
      <c r="Z50" s="7" t="str">
        <f t="shared" si="17"/>
        <v>-</v>
      </c>
      <c r="AA50" s="7" t="str">
        <f t="shared" si="18"/>
        <v>-</v>
      </c>
      <c r="AB50" s="368">
        <v>0</v>
      </c>
      <c r="AC50" s="368">
        <v>0</v>
      </c>
      <c r="AD50" s="10" t="str">
        <f t="shared" si="36"/>
        <v/>
      </c>
      <c r="AE50" s="288"/>
      <c r="AF50" s="267"/>
      <c r="AG50" s="7" t="str">
        <f t="shared" si="20"/>
        <v>-</v>
      </c>
      <c r="AH50" s="7" t="str">
        <f t="shared" si="21"/>
        <v>-</v>
      </c>
      <c r="AI50" s="368">
        <v>0</v>
      </c>
      <c r="AJ50" s="368">
        <v>0</v>
      </c>
      <c r="AK50" s="10" t="str">
        <f t="shared" si="2"/>
        <v/>
      </c>
      <c r="AL50" s="288"/>
      <c r="AM50" s="267"/>
      <c r="AN50" s="7" t="str">
        <f t="shared" si="22"/>
        <v>-</v>
      </c>
      <c r="AO50" s="7" t="str">
        <f t="shared" si="23"/>
        <v>-</v>
      </c>
      <c r="AP50" s="368">
        <v>0</v>
      </c>
      <c r="AQ50" s="368">
        <v>0</v>
      </c>
      <c r="AR50" s="10" t="str">
        <f t="shared" si="3"/>
        <v/>
      </c>
      <c r="AS50" s="288"/>
      <c r="AT50" s="267"/>
      <c r="AU50" s="7" t="str">
        <f t="shared" si="24"/>
        <v>-</v>
      </c>
      <c r="AV50" s="7" t="str">
        <f t="shared" si="25"/>
        <v>-</v>
      </c>
      <c r="AW50" s="368">
        <v>0</v>
      </c>
      <c r="AX50" s="368">
        <v>0</v>
      </c>
      <c r="AY50" s="10" t="str">
        <f t="shared" si="4"/>
        <v/>
      </c>
      <c r="AZ50" s="288"/>
      <c r="BA50" s="267"/>
      <c r="BB50" s="7" t="str">
        <f t="shared" si="26"/>
        <v>-</v>
      </c>
      <c r="BC50" s="7" t="str">
        <f t="shared" si="27"/>
        <v>-</v>
      </c>
      <c r="BD50" s="368">
        <v>0</v>
      </c>
      <c r="BE50" s="368">
        <v>0</v>
      </c>
      <c r="BF50" s="10" t="str">
        <f t="shared" si="5"/>
        <v/>
      </c>
      <c r="BG50" s="288"/>
      <c r="BH50" s="267"/>
      <c r="BI50" s="7" t="str">
        <f t="shared" si="28"/>
        <v>-</v>
      </c>
      <c r="BJ50" s="7" t="str">
        <f t="shared" si="29"/>
        <v>-</v>
      </c>
      <c r="BK50" s="368">
        <v>0</v>
      </c>
      <c r="BL50" s="368">
        <v>0</v>
      </c>
      <c r="BM50" s="10" t="str">
        <f t="shared" si="6"/>
        <v/>
      </c>
      <c r="BN50" s="288"/>
      <c r="BO50" s="267"/>
      <c r="BP50" s="7" t="str">
        <f t="shared" si="30"/>
        <v>-</v>
      </c>
      <c r="BQ50" s="7" t="str">
        <f t="shared" si="31"/>
        <v>-</v>
      </c>
      <c r="BR50" s="368">
        <v>0</v>
      </c>
      <c r="BS50" s="368">
        <v>0</v>
      </c>
      <c r="BT50" s="10" t="str">
        <f t="shared" si="7"/>
        <v/>
      </c>
      <c r="BU50" s="288"/>
      <c r="BV50" s="267"/>
      <c r="BW50" s="7" t="str">
        <f t="shared" si="32"/>
        <v>-</v>
      </c>
      <c r="BX50" s="7" t="str">
        <f t="shared" si="33"/>
        <v>-</v>
      </c>
      <c r="BY50" s="368">
        <v>0</v>
      </c>
      <c r="BZ50" s="368">
        <v>0</v>
      </c>
      <c r="CA50" s="10" t="str">
        <f t="shared" si="8"/>
        <v/>
      </c>
      <c r="CB50" s="288"/>
      <c r="CC50" s="267"/>
      <c r="CD50" s="7" t="str">
        <f t="shared" si="34"/>
        <v>-</v>
      </c>
      <c r="CE50" s="7" t="str">
        <f t="shared" si="35"/>
        <v>-</v>
      </c>
      <c r="CF50" s="368">
        <v>0</v>
      </c>
      <c r="CG50" s="368">
        <v>0</v>
      </c>
      <c r="CH50" s="10" t="str">
        <f t="shared" si="9"/>
        <v/>
      </c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</row>
    <row r="51" spans="1:120" x14ac:dyDescent="0.2">
      <c r="A51" s="428"/>
      <c r="B51" s="56" t="s">
        <v>25</v>
      </c>
      <c r="C51" s="266"/>
      <c r="D51" s="267"/>
      <c r="E51" s="7" t="str">
        <f t="shared" si="10"/>
        <v>-</v>
      </c>
      <c r="F51" s="7" t="str">
        <f t="shared" si="11"/>
        <v>-</v>
      </c>
      <c r="G51" s="368">
        <v>0</v>
      </c>
      <c r="H51" s="368">
        <v>0</v>
      </c>
      <c r="I51" s="9" t="str">
        <f t="shared" si="12"/>
        <v/>
      </c>
      <c r="J51" s="288"/>
      <c r="K51" s="267"/>
      <c r="L51" s="7" t="str">
        <f t="shared" si="13"/>
        <v>-</v>
      </c>
      <c r="M51" s="7" t="str">
        <f t="shared" si="14"/>
        <v>-</v>
      </c>
      <c r="N51" s="368">
        <v>0</v>
      </c>
      <c r="O51" s="368">
        <v>0</v>
      </c>
      <c r="P51" s="10" t="str">
        <f t="shared" si="0"/>
        <v/>
      </c>
      <c r="Q51" s="288"/>
      <c r="R51" s="267"/>
      <c r="S51" s="7" t="str">
        <f t="shared" si="15"/>
        <v>-</v>
      </c>
      <c r="T51" s="7" t="str">
        <f t="shared" si="16"/>
        <v>-</v>
      </c>
      <c r="U51" s="368">
        <v>0</v>
      </c>
      <c r="V51" s="368">
        <v>0</v>
      </c>
      <c r="W51" s="10" t="str">
        <f t="shared" si="1"/>
        <v/>
      </c>
      <c r="X51" s="288"/>
      <c r="Y51" s="267"/>
      <c r="Z51" s="7" t="str">
        <f t="shared" si="17"/>
        <v>-</v>
      </c>
      <c r="AA51" s="7" t="str">
        <f t="shared" si="18"/>
        <v>-</v>
      </c>
      <c r="AB51" s="368">
        <v>0</v>
      </c>
      <c r="AC51" s="368">
        <v>0</v>
      </c>
      <c r="AD51" s="10" t="str">
        <f t="shared" si="36"/>
        <v/>
      </c>
      <c r="AE51" s="288"/>
      <c r="AF51" s="267"/>
      <c r="AG51" s="7" t="str">
        <f t="shared" si="20"/>
        <v>-</v>
      </c>
      <c r="AH51" s="7" t="str">
        <f t="shared" si="21"/>
        <v>-</v>
      </c>
      <c r="AI51" s="368">
        <v>0</v>
      </c>
      <c r="AJ51" s="368">
        <v>0</v>
      </c>
      <c r="AK51" s="10" t="str">
        <f t="shared" si="2"/>
        <v/>
      </c>
      <c r="AL51" s="288"/>
      <c r="AM51" s="267"/>
      <c r="AN51" s="7" t="str">
        <f t="shared" si="22"/>
        <v>-</v>
      </c>
      <c r="AO51" s="7" t="str">
        <f t="shared" si="23"/>
        <v>-</v>
      </c>
      <c r="AP51" s="368">
        <v>0</v>
      </c>
      <c r="AQ51" s="368">
        <v>0</v>
      </c>
      <c r="AR51" s="10" t="str">
        <f t="shared" si="3"/>
        <v/>
      </c>
      <c r="AS51" s="288"/>
      <c r="AT51" s="267"/>
      <c r="AU51" s="7" t="str">
        <f t="shared" si="24"/>
        <v>-</v>
      </c>
      <c r="AV51" s="7" t="str">
        <f t="shared" si="25"/>
        <v>-</v>
      </c>
      <c r="AW51" s="368">
        <v>0</v>
      </c>
      <c r="AX51" s="368">
        <v>0</v>
      </c>
      <c r="AY51" s="10" t="str">
        <f t="shared" si="4"/>
        <v/>
      </c>
      <c r="AZ51" s="288"/>
      <c r="BA51" s="267"/>
      <c r="BB51" s="7" t="str">
        <f t="shared" si="26"/>
        <v>-</v>
      </c>
      <c r="BC51" s="7" t="str">
        <f t="shared" si="27"/>
        <v>-</v>
      </c>
      <c r="BD51" s="368">
        <v>0</v>
      </c>
      <c r="BE51" s="368">
        <v>0</v>
      </c>
      <c r="BF51" s="10" t="str">
        <f t="shared" si="5"/>
        <v/>
      </c>
      <c r="BG51" s="288"/>
      <c r="BH51" s="267"/>
      <c r="BI51" s="7" t="str">
        <f t="shared" si="28"/>
        <v>-</v>
      </c>
      <c r="BJ51" s="7" t="str">
        <f t="shared" si="29"/>
        <v>-</v>
      </c>
      <c r="BK51" s="368">
        <v>0</v>
      </c>
      <c r="BL51" s="368">
        <v>0</v>
      </c>
      <c r="BM51" s="10" t="str">
        <f t="shared" si="6"/>
        <v/>
      </c>
      <c r="BN51" s="288"/>
      <c r="BO51" s="267"/>
      <c r="BP51" s="7" t="str">
        <f t="shared" si="30"/>
        <v>-</v>
      </c>
      <c r="BQ51" s="7" t="str">
        <f t="shared" si="31"/>
        <v>-</v>
      </c>
      <c r="BR51" s="368">
        <v>0</v>
      </c>
      <c r="BS51" s="368">
        <v>0</v>
      </c>
      <c r="BT51" s="10" t="str">
        <f t="shared" si="7"/>
        <v/>
      </c>
      <c r="BU51" s="288"/>
      <c r="BV51" s="267"/>
      <c r="BW51" s="7" t="str">
        <f t="shared" si="32"/>
        <v>-</v>
      </c>
      <c r="BX51" s="7" t="str">
        <f t="shared" si="33"/>
        <v>-</v>
      </c>
      <c r="BY51" s="368">
        <v>0</v>
      </c>
      <c r="BZ51" s="368">
        <v>0</v>
      </c>
      <c r="CA51" s="10" t="str">
        <f t="shared" si="8"/>
        <v/>
      </c>
      <c r="CB51" s="288"/>
      <c r="CC51" s="267"/>
      <c r="CD51" s="7" t="str">
        <f t="shared" si="34"/>
        <v>-</v>
      </c>
      <c r="CE51" s="7" t="str">
        <f t="shared" si="35"/>
        <v>-</v>
      </c>
      <c r="CF51" s="368">
        <v>0</v>
      </c>
      <c r="CG51" s="368">
        <v>0</v>
      </c>
      <c r="CH51" s="10" t="str">
        <f t="shared" si="9"/>
        <v/>
      </c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</row>
    <row r="52" spans="1:120" x14ac:dyDescent="0.2">
      <c r="A52" s="428"/>
      <c r="B52" s="56" t="s">
        <v>26</v>
      </c>
      <c r="C52" s="266"/>
      <c r="D52" s="267"/>
      <c r="E52" s="7" t="str">
        <f t="shared" si="10"/>
        <v>-</v>
      </c>
      <c r="F52" s="7" t="str">
        <f t="shared" si="11"/>
        <v>-</v>
      </c>
      <c r="G52" s="368">
        <v>0</v>
      </c>
      <c r="H52" s="368">
        <v>0</v>
      </c>
      <c r="I52" s="9" t="str">
        <f t="shared" si="12"/>
        <v/>
      </c>
      <c r="J52" s="288"/>
      <c r="K52" s="267"/>
      <c r="L52" s="7" t="str">
        <f t="shared" si="13"/>
        <v>-</v>
      </c>
      <c r="M52" s="7" t="str">
        <f t="shared" si="14"/>
        <v>-</v>
      </c>
      <c r="N52" s="368">
        <v>0</v>
      </c>
      <c r="O52" s="368">
        <v>0</v>
      </c>
      <c r="P52" s="10" t="str">
        <f t="shared" si="0"/>
        <v/>
      </c>
      <c r="Q52" s="288"/>
      <c r="R52" s="267"/>
      <c r="S52" s="7" t="str">
        <f t="shared" si="15"/>
        <v>-</v>
      </c>
      <c r="T52" s="7" t="str">
        <f t="shared" si="16"/>
        <v>-</v>
      </c>
      <c r="U52" s="368">
        <v>0</v>
      </c>
      <c r="V52" s="368">
        <v>0</v>
      </c>
      <c r="W52" s="10" t="str">
        <f t="shared" si="1"/>
        <v/>
      </c>
      <c r="X52" s="288"/>
      <c r="Y52" s="267"/>
      <c r="Z52" s="7" t="str">
        <f t="shared" si="17"/>
        <v>-</v>
      </c>
      <c r="AA52" s="7" t="str">
        <f t="shared" si="18"/>
        <v>-</v>
      </c>
      <c r="AB52" s="368">
        <v>0</v>
      </c>
      <c r="AC52" s="368">
        <v>0</v>
      </c>
      <c r="AD52" s="10" t="str">
        <f t="shared" si="36"/>
        <v/>
      </c>
      <c r="AE52" s="288"/>
      <c r="AF52" s="267"/>
      <c r="AG52" s="7" t="str">
        <f t="shared" si="20"/>
        <v>-</v>
      </c>
      <c r="AH52" s="7" t="str">
        <f t="shared" si="21"/>
        <v>-</v>
      </c>
      <c r="AI52" s="368">
        <v>0</v>
      </c>
      <c r="AJ52" s="368">
        <v>0</v>
      </c>
      <c r="AK52" s="10" t="str">
        <f t="shared" si="2"/>
        <v/>
      </c>
      <c r="AL52" s="288"/>
      <c r="AM52" s="267"/>
      <c r="AN52" s="7" t="str">
        <f t="shared" si="22"/>
        <v>-</v>
      </c>
      <c r="AO52" s="7" t="str">
        <f t="shared" si="23"/>
        <v>-</v>
      </c>
      <c r="AP52" s="368">
        <v>0</v>
      </c>
      <c r="AQ52" s="368">
        <v>0</v>
      </c>
      <c r="AR52" s="10" t="str">
        <f t="shared" si="3"/>
        <v/>
      </c>
      <c r="AS52" s="288"/>
      <c r="AT52" s="267"/>
      <c r="AU52" s="7" t="str">
        <f t="shared" si="24"/>
        <v>-</v>
      </c>
      <c r="AV52" s="7" t="str">
        <f t="shared" si="25"/>
        <v>-</v>
      </c>
      <c r="AW52" s="368">
        <v>0</v>
      </c>
      <c r="AX52" s="368">
        <v>0</v>
      </c>
      <c r="AY52" s="10" t="str">
        <f t="shared" si="4"/>
        <v/>
      </c>
      <c r="AZ52" s="288"/>
      <c r="BA52" s="267"/>
      <c r="BB52" s="7" t="str">
        <f t="shared" si="26"/>
        <v>-</v>
      </c>
      <c r="BC52" s="7" t="str">
        <f t="shared" si="27"/>
        <v>-</v>
      </c>
      <c r="BD52" s="368">
        <v>0</v>
      </c>
      <c r="BE52" s="368">
        <v>0</v>
      </c>
      <c r="BF52" s="10" t="str">
        <f t="shared" si="5"/>
        <v/>
      </c>
      <c r="BG52" s="288"/>
      <c r="BH52" s="267"/>
      <c r="BI52" s="7" t="str">
        <f t="shared" si="28"/>
        <v>-</v>
      </c>
      <c r="BJ52" s="7" t="str">
        <f t="shared" si="29"/>
        <v>-</v>
      </c>
      <c r="BK52" s="368">
        <v>0</v>
      </c>
      <c r="BL52" s="368">
        <v>0</v>
      </c>
      <c r="BM52" s="10" t="str">
        <f t="shared" si="6"/>
        <v/>
      </c>
      <c r="BN52" s="288"/>
      <c r="BO52" s="267"/>
      <c r="BP52" s="7" t="str">
        <f t="shared" si="30"/>
        <v>-</v>
      </c>
      <c r="BQ52" s="7" t="str">
        <f t="shared" si="31"/>
        <v>-</v>
      </c>
      <c r="BR52" s="368">
        <v>0</v>
      </c>
      <c r="BS52" s="368">
        <v>0</v>
      </c>
      <c r="BT52" s="10" t="str">
        <f t="shared" si="7"/>
        <v/>
      </c>
      <c r="BU52" s="288"/>
      <c r="BV52" s="267"/>
      <c r="BW52" s="7" t="str">
        <f t="shared" si="32"/>
        <v>-</v>
      </c>
      <c r="BX52" s="7" t="str">
        <f t="shared" si="33"/>
        <v>-</v>
      </c>
      <c r="BY52" s="368">
        <v>0</v>
      </c>
      <c r="BZ52" s="368">
        <v>0</v>
      </c>
      <c r="CA52" s="10" t="str">
        <f t="shared" si="8"/>
        <v/>
      </c>
      <c r="CB52" s="288"/>
      <c r="CC52" s="267"/>
      <c r="CD52" s="7" t="str">
        <f t="shared" si="34"/>
        <v>-</v>
      </c>
      <c r="CE52" s="7" t="str">
        <f t="shared" si="35"/>
        <v>-</v>
      </c>
      <c r="CF52" s="368">
        <v>0</v>
      </c>
      <c r="CG52" s="368">
        <v>0</v>
      </c>
      <c r="CH52" s="10" t="str">
        <f t="shared" si="9"/>
        <v/>
      </c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</row>
    <row r="53" spans="1:120" x14ac:dyDescent="0.2">
      <c r="A53" s="428"/>
      <c r="B53" s="56" t="s">
        <v>27</v>
      </c>
      <c r="C53" s="266"/>
      <c r="D53" s="267"/>
      <c r="E53" s="7" t="str">
        <f t="shared" si="10"/>
        <v>-</v>
      </c>
      <c r="F53" s="7" t="str">
        <f t="shared" si="11"/>
        <v>-</v>
      </c>
      <c r="G53" s="368">
        <v>0</v>
      </c>
      <c r="H53" s="368">
        <v>0</v>
      </c>
      <c r="I53" s="9" t="str">
        <f t="shared" si="12"/>
        <v/>
      </c>
      <c r="J53" s="288"/>
      <c r="K53" s="267"/>
      <c r="L53" s="7" t="str">
        <f t="shared" si="13"/>
        <v>-</v>
      </c>
      <c r="M53" s="7" t="str">
        <f t="shared" si="14"/>
        <v>-</v>
      </c>
      <c r="N53" s="368">
        <v>0</v>
      </c>
      <c r="O53" s="368">
        <v>0</v>
      </c>
      <c r="P53" s="10" t="str">
        <f t="shared" si="0"/>
        <v/>
      </c>
      <c r="Q53" s="288"/>
      <c r="R53" s="267"/>
      <c r="S53" s="7" t="str">
        <f t="shared" si="15"/>
        <v>-</v>
      </c>
      <c r="T53" s="7" t="str">
        <f t="shared" si="16"/>
        <v>-</v>
      </c>
      <c r="U53" s="368">
        <v>0</v>
      </c>
      <c r="V53" s="368">
        <v>0</v>
      </c>
      <c r="W53" s="10" t="str">
        <f t="shared" si="1"/>
        <v/>
      </c>
      <c r="X53" s="288"/>
      <c r="Y53" s="267"/>
      <c r="Z53" s="7" t="str">
        <f t="shared" si="17"/>
        <v>-</v>
      </c>
      <c r="AA53" s="7" t="str">
        <f t="shared" si="18"/>
        <v>-</v>
      </c>
      <c r="AB53" s="368">
        <v>0</v>
      </c>
      <c r="AC53" s="368">
        <v>0</v>
      </c>
      <c r="AD53" s="10" t="str">
        <f t="shared" si="36"/>
        <v/>
      </c>
      <c r="AE53" s="288"/>
      <c r="AF53" s="267"/>
      <c r="AG53" s="7" t="str">
        <f t="shared" si="20"/>
        <v>-</v>
      </c>
      <c r="AH53" s="7" t="str">
        <f t="shared" si="21"/>
        <v>-</v>
      </c>
      <c r="AI53" s="368">
        <v>0</v>
      </c>
      <c r="AJ53" s="368">
        <v>0</v>
      </c>
      <c r="AK53" s="10" t="str">
        <f t="shared" si="2"/>
        <v/>
      </c>
      <c r="AL53" s="288"/>
      <c r="AM53" s="267"/>
      <c r="AN53" s="7" t="str">
        <f t="shared" si="22"/>
        <v>-</v>
      </c>
      <c r="AO53" s="7" t="str">
        <f t="shared" si="23"/>
        <v>-</v>
      </c>
      <c r="AP53" s="368">
        <v>0</v>
      </c>
      <c r="AQ53" s="368">
        <v>0</v>
      </c>
      <c r="AR53" s="10" t="str">
        <f t="shared" si="3"/>
        <v/>
      </c>
      <c r="AS53" s="288"/>
      <c r="AT53" s="267"/>
      <c r="AU53" s="7" t="str">
        <f t="shared" si="24"/>
        <v>-</v>
      </c>
      <c r="AV53" s="7" t="str">
        <f t="shared" si="25"/>
        <v>-</v>
      </c>
      <c r="AW53" s="368">
        <v>0</v>
      </c>
      <c r="AX53" s="368">
        <v>0</v>
      </c>
      <c r="AY53" s="10" t="str">
        <f t="shared" si="4"/>
        <v/>
      </c>
      <c r="AZ53" s="288"/>
      <c r="BA53" s="267"/>
      <c r="BB53" s="7" t="str">
        <f t="shared" si="26"/>
        <v>-</v>
      </c>
      <c r="BC53" s="7" t="str">
        <f t="shared" si="27"/>
        <v>-</v>
      </c>
      <c r="BD53" s="368">
        <v>0</v>
      </c>
      <c r="BE53" s="368">
        <v>0</v>
      </c>
      <c r="BF53" s="10" t="str">
        <f t="shared" si="5"/>
        <v/>
      </c>
      <c r="BG53" s="288"/>
      <c r="BH53" s="267"/>
      <c r="BI53" s="7" t="str">
        <f t="shared" si="28"/>
        <v>-</v>
      </c>
      <c r="BJ53" s="7" t="str">
        <f t="shared" si="29"/>
        <v>-</v>
      </c>
      <c r="BK53" s="368">
        <v>0</v>
      </c>
      <c r="BL53" s="368">
        <v>0</v>
      </c>
      <c r="BM53" s="10" t="str">
        <f t="shared" si="6"/>
        <v/>
      </c>
      <c r="BN53" s="288"/>
      <c r="BO53" s="267"/>
      <c r="BP53" s="7" t="str">
        <f t="shared" si="30"/>
        <v>-</v>
      </c>
      <c r="BQ53" s="7" t="str">
        <f t="shared" si="31"/>
        <v>-</v>
      </c>
      <c r="BR53" s="368">
        <v>0</v>
      </c>
      <c r="BS53" s="368">
        <v>0</v>
      </c>
      <c r="BT53" s="10" t="str">
        <f t="shared" si="7"/>
        <v/>
      </c>
      <c r="BU53" s="288"/>
      <c r="BV53" s="267"/>
      <c r="BW53" s="7" t="str">
        <f t="shared" si="32"/>
        <v>-</v>
      </c>
      <c r="BX53" s="7" t="str">
        <f t="shared" si="33"/>
        <v>-</v>
      </c>
      <c r="BY53" s="368">
        <v>0</v>
      </c>
      <c r="BZ53" s="368">
        <v>0</v>
      </c>
      <c r="CA53" s="10" t="str">
        <f t="shared" si="8"/>
        <v/>
      </c>
      <c r="CB53" s="288"/>
      <c r="CC53" s="267"/>
      <c r="CD53" s="7" t="str">
        <f t="shared" si="34"/>
        <v>-</v>
      </c>
      <c r="CE53" s="7" t="str">
        <f t="shared" si="35"/>
        <v>-</v>
      </c>
      <c r="CF53" s="368">
        <v>0</v>
      </c>
      <c r="CG53" s="368">
        <v>0</v>
      </c>
      <c r="CH53" s="10" t="str">
        <f t="shared" si="9"/>
        <v/>
      </c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</row>
    <row r="54" spans="1:120" x14ac:dyDescent="0.2">
      <c r="A54" s="428"/>
      <c r="B54" s="56" t="s">
        <v>28</v>
      </c>
      <c r="C54" s="266"/>
      <c r="D54" s="267"/>
      <c r="E54" s="7" t="str">
        <f t="shared" si="10"/>
        <v>-</v>
      </c>
      <c r="F54" s="7" t="str">
        <f t="shared" si="11"/>
        <v>-</v>
      </c>
      <c r="G54" s="368">
        <v>0</v>
      </c>
      <c r="H54" s="368">
        <v>0</v>
      </c>
      <c r="I54" s="9" t="str">
        <f t="shared" si="12"/>
        <v/>
      </c>
      <c r="J54" s="288"/>
      <c r="K54" s="267"/>
      <c r="L54" s="7" t="str">
        <f t="shared" si="13"/>
        <v>-</v>
      </c>
      <c r="M54" s="7" t="str">
        <f t="shared" si="14"/>
        <v>-</v>
      </c>
      <c r="N54" s="368">
        <v>0</v>
      </c>
      <c r="O54" s="368">
        <v>0</v>
      </c>
      <c r="P54" s="10" t="str">
        <f t="shared" si="0"/>
        <v/>
      </c>
      <c r="Q54" s="288"/>
      <c r="R54" s="267"/>
      <c r="S54" s="7" t="str">
        <f t="shared" si="15"/>
        <v>-</v>
      </c>
      <c r="T54" s="7" t="str">
        <f t="shared" si="16"/>
        <v>-</v>
      </c>
      <c r="U54" s="368">
        <v>0</v>
      </c>
      <c r="V54" s="368">
        <v>0</v>
      </c>
      <c r="W54" s="10" t="str">
        <f t="shared" si="1"/>
        <v/>
      </c>
      <c r="X54" s="288"/>
      <c r="Y54" s="267"/>
      <c r="Z54" s="7" t="str">
        <f t="shared" si="17"/>
        <v>-</v>
      </c>
      <c r="AA54" s="7" t="str">
        <f t="shared" si="18"/>
        <v>-</v>
      </c>
      <c r="AB54" s="368">
        <v>0</v>
      </c>
      <c r="AC54" s="368">
        <v>0</v>
      </c>
      <c r="AD54" s="10" t="str">
        <f t="shared" si="36"/>
        <v/>
      </c>
      <c r="AE54" s="288"/>
      <c r="AF54" s="267"/>
      <c r="AG54" s="7" t="str">
        <f t="shared" si="20"/>
        <v>-</v>
      </c>
      <c r="AH54" s="7" t="str">
        <f t="shared" si="21"/>
        <v>-</v>
      </c>
      <c r="AI54" s="368">
        <v>0</v>
      </c>
      <c r="AJ54" s="368">
        <v>0</v>
      </c>
      <c r="AK54" s="10" t="str">
        <f t="shared" si="2"/>
        <v/>
      </c>
      <c r="AL54" s="288"/>
      <c r="AM54" s="267"/>
      <c r="AN54" s="7" t="str">
        <f t="shared" si="22"/>
        <v>-</v>
      </c>
      <c r="AO54" s="7" t="str">
        <f t="shared" si="23"/>
        <v>-</v>
      </c>
      <c r="AP54" s="368">
        <v>0</v>
      </c>
      <c r="AQ54" s="368">
        <v>0</v>
      </c>
      <c r="AR54" s="10" t="str">
        <f t="shared" si="3"/>
        <v/>
      </c>
      <c r="AS54" s="288"/>
      <c r="AT54" s="267"/>
      <c r="AU54" s="7" t="str">
        <f t="shared" si="24"/>
        <v>-</v>
      </c>
      <c r="AV54" s="7" t="str">
        <f t="shared" si="25"/>
        <v>-</v>
      </c>
      <c r="AW54" s="368">
        <v>0</v>
      </c>
      <c r="AX54" s="368">
        <v>0</v>
      </c>
      <c r="AY54" s="10" t="str">
        <f t="shared" si="4"/>
        <v/>
      </c>
      <c r="AZ54" s="288"/>
      <c r="BA54" s="267"/>
      <c r="BB54" s="7" t="str">
        <f t="shared" si="26"/>
        <v>-</v>
      </c>
      <c r="BC54" s="7" t="str">
        <f t="shared" si="27"/>
        <v>-</v>
      </c>
      <c r="BD54" s="368">
        <v>0</v>
      </c>
      <c r="BE54" s="368">
        <v>0</v>
      </c>
      <c r="BF54" s="10" t="str">
        <f t="shared" si="5"/>
        <v/>
      </c>
      <c r="BG54" s="288"/>
      <c r="BH54" s="267"/>
      <c r="BI54" s="7" t="str">
        <f t="shared" si="28"/>
        <v>-</v>
      </c>
      <c r="BJ54" s="7" t="str">
        <f t="shared" si="29"/>
        <v>-</v>
      </c>
      <c r="BK54" s="368">
        <v>0</v>
      </c>
      <c r="BL54" s="368">
        <v>0</v>
      </c>
      <c r="BM54" s="10" t="str">
        <f t="shared" si="6"/>
        <v/>
      </c>
      <c r="BN54" s="288"/>
      <c r="BO54" s="267"/>
      <c r="BP54" s="7" t="str">
        <f t="shared" si="30"/>
        <v>-</v>
      </c>
      <c r="BQ54" s="7" t="str">
        <f t="shared" si="31"/>
        <v>-</v>
      </c>
      <c r="BR54" s="368">
        <v>0</v>
      </c>
      <c r="BS54" s="368">
        <v>0</v>
      </c>
      <c r="BT54" s="10" t="str">
        <f t="shared" si="7"/>
        <v/>
      </c>
      <c r="BU54" s="288"/>
      <c r="BV54" s="267"/>
      <c r="BW54" s="7" t="str">
        <f t="shared" si="32"/>
        <v>-</v>
      </c>
      <c r="BX54" s="7" t="str">
        <f t="shared" si="33"/>
        <v>-</v>
      </c>
      <c r="BY54" s="368">
        <v>0</v>
      </c>
      <c r="BZ54" s="368">
        <v>0</v>
      </c>
      <c r="CA54" s="10" t="str">
        <f t="shared" si="8"/>
        <v/>
      </c>
      <c r="CB54" s="288"/>
      <c r="CC54" s="267"/>
      <c r="CD54" s="7" t="str">
        <f t="shared" si="34"/>
        <v>-</v>
      </c>
      <c r="CE54" s="7" t="str">
        <f t="shared" si="35"/>
        <v>-</v>
      </c>
      <c r="CF54" s="368">
        <v>0</v>
      </c>
      <c r="CG54" s="368">
        <v>0</v>
      </c>
      <c r="CH54" s="10" t="str">
        <f t="shared" si="9"/>
        <v/>
      </c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</row>
    <row r="55" spans="1:120" x14ac:dyDescent="0.2">
      <c r="A55" s="428"/>
      <c r="B55" s="56" t="s">
        <v>29</v>
      </c>
      <c r="C55" s="266"/>
      <c r="D55" s="267"/>
      <c r="E55" s="7" t="str">
        <f t="shared" si="10"/>
        <v>-</v>
      </c>
      <c r="F55" s="7" t="str">
        <f t="shared" si="11"/>
        <v>-</v>
      </c>
      <c r="G55" s="368">
        <v>0</v>
      </c>
      <c r="H55" s="368">
        <v>0</v>
      </c>
      <c r="I55" s="9" t="str">
        <f t="shared" si="12"/>
        <v/>
      </c>
      <c r="J55" s="288"/>
      <c r="K55" s="267"/>
      <c r="L55" s="7" t="str">
        <f t="shared" si="13"/>
        <v>-</v>
      </c>
      <c r="M55" s="7" t="str">
        <f t="shared" si="14"/>
        <v>-</v>
      </c>
      <c r="N55" s="368">
        <v>0</v>
      </c>
      <c r="O55" s="368">
        <v>0</v>
      </c>
      <c r="P55" s="10" t="str">
        <f t="shared" si="0"/>
        <v/>
      </c>
      <c r="Q55" s="288"/>
      <c r="R55" s="267"/>
      <c r="S55" s="7" t="str">
        <f t="shared" si="15"/>
        <v>-</v>
      </c>
      <c r="T55" s="7" t="str">
        <f t="shared" si="16"/>
        <v>-</v>
      </c>
      <c r="U55" s="368">
        <v>0</v>
      </c>
      <c r="V55" s="368">
        <v>0</v>
      </c>
      <c r="W55" s="10" t="str">
        <f t="shared" si="1"/>
        <v/>
      </c>
      <c r="X55" s="288"/>
      <c r="Y55" s="267"/>
      <c r="Z55" s="7" t="str">
        <f t="shared" si="17"/>
        <v>-</v>
      </c>
      <c r="AA55" s="7" t="str">
        <f t="shared" si="18"/>
        <v>-</v>
      </c>
      <c r="AB55" s="368">
        <v>0</v>
      </c>
      <c r="AC55" s="368">
        <v>0</v>
      </c>
      <c r="AD55" s="10" t="str">
        <f t="shared" si="36"/>
        <v/>
      </c>
      <c r="AE55" s="288"/>
      <c r="AF55" s="267"/>
      <c r="AG55" s="7" t="str">
        <f t="shared" si="20"/>
        <v>-</v>
      </c>
      <c r="AH55" s="7" t="str">
        <f t="shared" si="21"/>
        <v>-</v>
      </c>
      <c r="AI55" s="368">
        <v>0</v>
      </c>
      <c r="AJ55" s="368">
        <v>0</v>
      </c>
      <c r="AK55" s="10" t="str">
        <f t="shared" si="2"/>
        <v/>
      </c>
      <c r="AL55" s="288"/>
      <c r="AM55" s="267"/>
      <c r="AN55" s="7" t="str">
        <f t="shared" si="22"/>
        <v>-</v>
      </c>
      <c r="AO55" s="7" t="str">
        <f t="shared" si="23"/>
        <v>-</v>
      </c>
      <c r="AP55" s="368">
        <v>0</v>
      </c>
      <c r="AQ55" s="368">
        <v>0</v>
      </c>
      <c r="AR55" s="10" t="str">
        <f t="shared" si="3"/>
        <v/>
      </c>
      <c r="AS55" s="288"/>
      <c r="AT55" s="267"/>
      <c r="AU55" s="7" t="str">
        <f t="shared" si="24"/>
        <v>-</v>
      </c>
      <c r="AV55" s="7" t="str">
        <f t="shared" si="25"/>
        <v>-</v>
      </c>
      <c r="AW55" s="368">
        <v>0</v>
      </c>
      <c r="AX55" s="368">
        <v>0</v>
      </c>
      <c r="AY55" s="10" t="str">
        <f t="shared" si="4"/>
        <v/>
      </c>
      <c r="AZ55" s="288"/>
      <c r="BA55" s="267"/>
      <c r="BB55" s="7" t="str">
        <f t="shared" si="26"/>
        <v>-</v>
      </c>
      <c r="BC55" s="7" t="str">
        <f t="shared" si="27"/>
        <v>-</v>
      </c>
      <c r="BD55" s="368">
        <v>0</v>
      </c>
      <c r="BE55" s="368">
        <v>0</v>
      </c>
      <c r="BF55" s="10" t="str">
        <f t="shared" si="5"/>
        <v/>
      </c>
      <c r="BG55" s="288"/>
      <c r="BH55" s="267"/>
      <c r="BI55" s="7" t="str">
        <f t="shared" si="28"/>
        <v>-</v>
      </c>
      <c r="BJ55" s="7" t="str">
        <f t="shared" si="29"/>
        <v>-</v>
      </c>
      <c r="BK55" s="368">
        <v>0</v>
      </c>
      <c r="BL55" s="368">
        <v>0</v>
      </c>
      <c r="BM55" s="10" t="str">
        <f t="shared" si="6"/>
        <v/>
      </c>
      <c r="BN55" s="288"/>
      <c r="BO55" s="267"/>
      <c r="BP55" s="7" t="str">
        <f t="shared" si="30"/>
        <v>-</v>
      </c>
      <c r="BQ55" s="7" t="str">
        <f t="shared" si="31"/>
        <v>-</v>
      </c>
      <c r="BR55" s="368">
        <v>0</v>
      </c>
      <c r="BS55" s="368">
        <v>0</v>
      </c>
      <c r="BT55" s="10" t="str">
        <f t="shared" si="7"/>
        <v/>
      </c>
      <c r="BU55" s="288"/>
      <c r="BV55" s="267"/>
      <c r="BW55" s="7" t="str">
        <f t="shared" si="32"/>
        <v>-</v>
      </c>
      <c r="BX55" s="7" t="str">
        <f t="shared" si="33"/>
        <v>-</v>
      </c>
      <c r="BY55" s="368">
        <v>0</v>
      </c>
      <c r="BZ55" s="368">
        <v>0</v>
      </c>
      <c r="CA55" s="10" t="str">
        <f t="shared" si="8"/>
        <v/>
      </c>
      <c r="CB55" s="288"/>
      <c r="CC55" s="267"/>
      <c r="CD55" s="7" t="str">
        <f t="shared" si="34"/>
        <v>-</v>
      </c>
      <c r="CE55" s="7" t="str">
        <f t="shared" si="35"/>
        <v>-</v>
      </c>
      <c r="CF55" s="368">
        <v>0</v>
      </c>
      <c r="CG55" s="368">
        <v>0</v>
      </c>
      <c r="CH55" s="10" t="str">
        <f t="shared" si="9"/>
        <v/>
      </c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</row>
    <row r="56" spans="1:120" x14ac:dyDescent="0.2">
      <c r="A56" s="428"/>
      <c r="B56" s="56" t="s">
        <v>30</v>
      </c>
      <c r="C56" s="266"/>
      <c r="D56" s="267"/>
      <c r="E56" s="7" t="str">
        <f t="shared" si="10"/>
        <v>-</v>
      </c>
      <c r="F56" s="7" t="str">
        <f t="shared" si="11"/>
        <v>-</v>
      </c>
      <c r="G56" s="368">
        <v>0</v>
      </c>
      <c r="H56" s="368">
        <v>0</v>
      </c>
      <c r="I56" s="9" t="str">
        <f t="shared" si="12"/>
        <v/>
      </c>
      <c r="J56" s="288"/>
      <c r="K56" s="267"/>
      <c r="L56" s="7" t="str">
        <f t="shared" si="13"/>
        <v>-</v>
      </c>
      <c r="M56" s="7" t="str">
        <f t="shared" si="14"/>
        <v>-</v>
      </c>
      <c r="N56" s="368">
        <v>0</v>
      </c>
      <c r="O56" s="368">
        <v>0</v>
      </c>
      <c r="P56" s="10" t="str">
        <f t="shared" si="0"/>
        <v/>
      </c>
      <c r="Q56" s="288"/>
      <c r="R56" s="267"/>
      <c r="S56" s="7" t="str">
        <f t="shared" si="15"/>
        <v>-</v>
      </c>
      <c r="T56" s="7" t="str">
        <f t="shared" si="16"/>
        <v>-</v>
      </c>
      <c r="U56" s="368">
        <v>0</v>
      </c>
      <c r="V56" s="368">
        <v>0</v>
      </c>
      <c r="W56" s="10" t="str">
        <f t="shared" si="1"/>
        <v/>
      </c>
      <c r="X56" s="288"/>
      <c r="Y56" s="267"/>
      <c r="Z56" s="7" t="str">
        <f t="shared" si="17"/>
        <v>-</v>
      </c>
      <c r="AA56" s="7" t="str">
        <f t="shared" si="18"/>
        <v>-</v>
      </c>
      <c r="AB56" s="368">
        <v>0</v>
      </c>
      <c r="AC56" s="368">
        <v>0</v>
      </c>
      <c r="AD56" s="10" t="str">
        <f t="shared" si="36"/>
        <v/>
      </c>
      <c r="AE56" s="288"/>
      <c r="AF56" s="267"/>
      <c r="AG56" s="7" t="str">
        <f t="shared" si="20"/>
        <v>-</v>
      </c>
      <c r="AH56" s="7" t="str">
        <f t="shared" si="21"/>
        <v>-</v>
      </c>
      <c r="AI56" s="368">
        <v>0</v>
      </c>
      <c r="AJ56" s="368">
        <v>0</v>
      </c>
      <c r="AK56" s="10" t="str">
        <f t="shared" si="2"/>
        <v/>
      </c>
      <c r="AL56" s="288"/>
      <c r="AM56" s="267"/>
      <c r="AN56" s="7" t="str">
        <f t="shared" si="22"/>
        <v>-</v>
      </c>
      <c r="AO56" s="7" t="str">
        <f t="shared" si="23"/>
        <v>-</v>
      </c>
      <c r="AP56" s="368">
        <v>0</v>
      </c>
      <c r="AQ56" s="368">
        <v>0</v>
      </c>
      <c r="AR56" s="10" t="str">
        <f t="shared" si="3"/>
        <v/>
      </c>
      <c r="AS56" s="288"/>
      <c r="AT56" s="267"/>
      <c r="AU56" s="7" t="str">
        <f t="shared" si="24"/>
        <v>-</v>
      </c>
      <c r="AV56" s="7" t="str">
        <f t="shared" si="25"/>
        <v>-</v>
      </c>
      <c r="AW56" s="368">
        <v>0</v>
      </c>
      <c r="AX56" s="368">
        <v>0</v>
      </c>
      <c r="AY56" s="10" t="str">
        <f t="shared" si="4"/>
        <v/>
      </c>
      <c r="AZ56" s="288"/>
      <c r="BA56" s="267"/>
      <c r="BB56" s="7" t="str">
        <f t="shared" si="26"/>
        <v>-</v>
      </c>
      <c r="BC56" s="7" t="str">
        <f t="shared" si="27"/>
        <v>-</v>
      </c>
      <c r="BD56" s="368">
        <v>0</v>
      </c>
      <c r="BE56" s="368">
        <v>0</v>
      </c>
      <c r="BF56" s="10" t="str">
        <f t="shared" si="5"/>
        <v/>
      </c>
      <c r="BG56" s="288"/>
      <c r="BH56" s="267"/>
      <c r="BI56" s="7" t="str">
        <f t="shared" si="28"/>
        <v>-</v>
      </c>
      <c r="BJ56" s="7" t="str">
        <f t="shared" si="29"/>
        <v>-</v>
      </c>
      <c r="BK56" s="368">
        <v>0</v>
      </c>
      <c r="BL56" s="368">
        <v>0</v>
      </c>
      <c r="BM56" s="10" t="str">
        <f t="shared" si="6"/>
        <v/>
      </c>
      <c r="BN56" s="288"/>
      <c r="BO56" s="267"/>
      <c r="BP56" s="7" t="str">
        <f t="shared" si="30"/>
        <v>-</v>
      </c>
      <c r="BQ56" s="7" t="str">
        <f t="shared" si="31"/>
        <v>-</v>
      </c>
      <c r="BR56" s="368">
        <v>0</v>
      </c>
      <c r="BS56" s="368">
        <v>0</v>
      </c>
      <c r="BT56" s="10" t="str">
        <f t="shared" si="7"/>
        <v/>
      </c>
      <c r="BU56" s="288"/>
      <c r="BV56" s="267"/>
      <c r="BW56" s="7" t="str">
        <f t="shared" si="32"/>
        <v>-</v>
      </c>
      <c r="BX56" s="7" t="str">
        <f t="shared" si="33"/>
        <v>-</v>
      </c>
      <c r="BY56" s="368">
        <v>0</v>
      </c>
      <c r="BZ56" s="368">
        <v>0</v>
      </c>
      <c r="CA56" s="10" t="str">
        <f t="shared" si="8"/>
        <v/>
      </c>
      <c r="CB56" s="288"/>
      <c r="CC56" s="267"/>
      <c r="CD56" s="7" t="str">
        <f t="shared" si="34"/>
        <v>-</v>
      </c>
      <c r="CE56" s="7" t="str">
        <f t="shared" si="35"/>
        <v>-</v>
      </c>
      <c r="CF56" s="368">
        <v>0</v>
      </c>
      <c r="CG56" s="368">
        <v>0</v>
      </c>
      <c r="CH56" s="10" t="str">
        <f t="shared" si="9"/>
        <v/>
      </c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</row>
    <row r="57" spans="1:120" x14ac:dyDescent="0.2">
      <c r="A57" s="428"/>
      <c r="B57" s="56" t="s">
        <v>31</v>
      </c>
      <c r="C57" s="266"/>
      <c r="D57" s="267"/>
      <c r="E57" s="7" t="str">
        <f t="shared" si="10"/>
        <v>-</v>
      </c>
      <c r="F57" s="7" t="str">
        <f t="shared" si="11"/>
        <v>-</v>
      </c>
      <c r="G57" s="368">
        <v>0</v>
      </c>
      <c r="H57" s="368">
        <v>0</v>
      </c>
      <c r="I57" s="9" t="str">
        <f t="shared" si="12"/>
        <v/>
      </c>
      <c r="J57" s="288"/>
      <c r="K57" s="267"/>
      <c r="L57" s="7" t="str">
        <f t="shared" si="13"/>
        <v>-</v>
      </c>
      <c r="M57" s="7" t="str">
        <f t="shared" si="14"/>
        <v>-</v>
      </c>
      <c r="N57" s="368">
        <v>0</v>
      </c>
      <c r="O57" s="368">
        <v>0</v>
      </c>
      <c r="P57" s="10" t="str">
        <f t="shared" si="0"/>
        <v/>
      </c>
      <c r="Q57" s="288"/>
      <c r="R57" s="267"/>
      <c r="S57" s="7" t="str">
        <f t="shared" si="15"/>
        <v>-</v>
      </c>
      <c r="T57" s="7" t="str">
        <f t="shared" si="16"/>
        <v>-</v>
      </c>
      <c r="U57" s="368">
        <v>0</v>
      </c>
      <c r="V57" s="368">
        <v>0</v>
      </c>
      <c r="W57" s="10" t="str">
        <f t="shared" si="1"/>
        <v/>
      </c>
      <c r="X57" s="288"/>
      <c r="Y57" s="267"/>
      <c r="Z57" s="7" t="str">
        <f t="shared" si="17"/>
        <v>-</v>
      </c>
      <c r="AA57" s="7" t="str">
        <f t="shared" si="18"/>
        <v>-</v>
      </c>
      <c r="AB57" s="368">
        <v>0</v>
      </c>
      <c r="AC57" s="368">
        <v>0</v>
      </c>
      <c r="AD57" s="10" t="str">
        <f t="shared" si="36"/>
        <v/>
      </c>
      <c r="AE57" s="288"/>
      <c r="AF57" s="267"/>
      <c r="AG57" s="7" t="str">
        <f t="shared" si="20"/>
        <v>-</v>
      </c>
      <c r="AH57" s="7" t="str">
        <f t="shared" si="21"/>
        <v>-</v>
      </c>
      <c r="AI57" s="368">
        <v>0</v>
      </c>
      <c r="AJ57" s="368">
        <v>0</v>
      </c>
      <c r="AK57" s="10" t="str">
        <f t="shared" si="2"/>
        <v/>
      </c>
      <c r="AL57" s="288"/>
      <c r="AM57" s="267"/>
      <c r="AN57" s="7" t="str">
        <f t="shared" si="22"/>
        <v>-</v>
      </c>
      <c r="AO57" s="7" t="str">
        <f t="shared" si="23"/>
        <v>-</v>
      </c>
      <c r="AP57" s="368">
        <v>0</v>
      </c>
      <c r="AQ57" s="368">
        <v>0</v>
      </c>
      <c r="AR57" s="10" t="str">
        <f t="shared" si="3"/>
        <v/>
      </c>
      <c r="AS57" s="288"/>
      <c r="AT57" s="267"/>
      <c r="AU57" s="7" t="str">
        <f t="shared" si="24"/>
        <v>-</v>
      </c>
      <c r="AV57" s="7" t="str">
        <f t="shared" si="25"/>
        <v>-</v>
      </c>
      <c r="AW57" s="368">
        <v>0</v>
      </c>
      <c r="AX57" s="368">
        <v>0</v>
      </c>
      <c r="AY57" s="10" t="str">
        <f t="shared" si="4"/>
        <v/>
      </c>
      <c r="AZ57" s="288"/>
      <c r="BA57" s="267"/>
      <c r="BB57" s="7" t="str">
        <f t="shared" si="26"/>
        <v>-</v>
      </c>
      <c r="BC57" s="7" t="str">
        <f t="shared" si="27"/>
        <v>-</v>
      </c>
      <c r="BD57" s="368">
        <v>0</v>
      </c>
      <c r="BE57" s="368">
        <v>0</v>
      </c>
      <c r="BF57" s="10" t="str">
        <f t="shared" si="5"/>
        <v/>
      </c>
      <c r="BG57" s="288"/>
      <c r="BH57" s="267"/>
      <c r="BI57" s="7" t="str">
        <f t="shared" si="28"/>
        <v>-</v>
      </c>
      <c r="BJ57" s="7" t="str">
        <f t="shared" si="29"/>
        <v>-</v>
      </c>
      <c r="BK57" s="368">
        <v>0</v>
      </c>
      <c r="BL57" s="368">
        <v>0</v>
      </c>
      <c r="BM57" s="10" t="str">
        <f t="shared" si="6"/>
        <v/>
      </c>
      <c r="BN57" s="288"/>
      <c r="BO57" s="267"/>
      <c r="BP57" s="7" t="str">
        <f t="shared" si="30"/>
        <v>-</v>
      </c>
      <c r="BQ57" s="7" t="str">
        <f t="shared" si="31"/>
        <v>-</v>
      </c>
      <c r="BR57" s="368">
        <v>0</v>
      </c>
      <c r="BS57" s="368">
        <v>0</v>
      </c>
      <c r="BT57" s="10" t="str">
        <f t="shared" si="7"/>
        <v/>
      </c>
      <c r="BU57" s="288"/>
      <c r="BV57" s="267"/>
      <c r="BW57" s="7" t="str">
        <f t="shared" si="32"/>
        <v>-</v>
      </c>
      <c r="BX57" s="7" t="str">
        <f t="shared" si="33"/>
        <v>-</v>
      </c>
      <c r="BY57" s="368">
        <v>0</v>
      </c>
      <c r="BZ57" s="368">
        <v>0</v>
      </c>
      <c r="CA57" s="10" t="str">
        <f t="shared" si="8"/>
        <v/>
      </c>
      <c r="CB57" s="288"/>
      <c r="CC57" s="267"/>
      <c r="CD57" s="7" t="str">
        <f t="shared" si="34"/>
        <v>-</v>
      </c>
      <c r="CE57" s="7" t="str">
        <f t="shared" si="35"/>
        <v>-</v>
      </c>
      <c r="CF57" s="368">
        <v>0</v>
      </c>
      <c r="CG57" s="368">
        <v>0</v>
      </c>
      <c r="CH57" s="10" t="str">
        <f t="shared" si="9"/>
        <v/>
      </c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</row>
    <row r="58" spans="1:120" ht="13.5" thickBot="1" x14ac:dyDescent="0.25">
      <c r="A58" s="429"/>
      <c r="B58" s="57" t="s">
        <v>32</v>
      </c>
      <c r="C58" s="339"/>
      <c r="D58" s="340"/>
      <c r="E58" s="81" t="str">
        <f t="shared" si="10"/>
        <v>-</v>
      </c>
      <c r="F58" s="81" t="str">
        <f t="shared" si="11"/>
        <v>-</v>
      </c>
      <c r="G58" s="368">
        <v>0</v>
      </c>
      <c r="H58" s="368">
        <v>0</v>
      </c>
      <c r="I58" s="134" t="str">
        <f t="shared" si="12"/>
        <v/>
      </c>
      <c r="J58" s="341"/>
      <c r="K58" s="340"/>
      <c r="L58" s="81" t="str">
        <f t="shared" si="13"/>
        <v>-</v>
      </c>
      <c r="M58" s="81" t="str">
        <f t="shared" si="14"/>
        <v>-</v>
      </c>
      <c r="N58" s="368">
        <v>0</v>
      </c>
      <c r="O58" s="368">
        <v>0</v>
      </c>
      <c r="P58" s="135" t="str">
        <f t="shared" si="0"/>
        <v/>
      </c>
      <c r="Q58" s="341"/>
      <c r="R58" s="340"/>
      <c r="S58" s="81" t="str">
        <f t="shared" si="15"/>
        <v>-</v>
      </c>
      <c r="T58" s="81" t="str">
        <f t="shared" si="16"/>
        <v>-</v>
      </c>
      <c r="U58" s="368">
        <v>0</v>
      </c>
      <c r="V58" s="368">
        <v>0</v>
      </c>
      <c r="W58" s="135" t="str">
        <f t="shared" si="1"/>
        <v/>
      </c>
      <c r="X58" s="341"/>
      <c r="Y58" s="340"/>
      <c r="Z58" s="81" t="str">
        <f t="shared" si="17"/>
        <v>-</v>
      </c>
      <c r="AA58" s="81" t="str">
        <f t="shared" si="18"/>
        <v>-</v>
      </c>
      <c r="AB58" s="368">
        <v>0</v>
      </c>
      <c r="AC58" s="368">
        <v>0</v>
      </c>
      <c r="AD58" s="135" t="str">
        <f t="shared" si="36"/>
        <v/>
      </c>
      <c r="AE58" s="341"/>
      <c r="AF58" s="340"/>
      <c r="AG58" s="81" t="str">
        <f t="shared" si="20"/>
        <v>-</v>
      </c>
      <c r="AH58" s="81" t="str">
        <f t="shared" si="21"/>
        <v>-</v>
      </c>
      <c r="AI58" s="368">
        <v>0</v>
      </c>
      <c r="AJ58" s="368">
        <v>0</v>
      </c>
      <c r="AK58" s="135" t="str">
        <f t="shared" si="2"/>
        <v/>
      </c>
      <c r="AL58" s="341"/>
      <c r="AM58" s="340"/>
      <c r="AN58" s="81" t="str">
        <f t="shared" si="22"/>
        <v>-</v>
      </c>
      <c r="AO58" s="81" t="str">
        <f t="shared" si="23"/>
        <v>-</v>
      </c>
      <c r="AP58" s="368">
        <v>0</v>
      </c>
      <c r="AQ58" s="368">
        <v>0</v>
      </c>
      <c r="AR58" s="135" t="str">
        <f t="shared" si="3"/>
        <v/>
      </c>
      <c r="AS58" s="289"/>
      <c r="AT58" s="269"/>
      <c r="AU58" s="81" t="str">
        <f t="shared" si="24"/>
        <v>-</v>
      </c>
      <c r="AV58" s="81" t="str">
        <f t="shared" si="25"/>
        <v>-</v>
      </c>
      <c r="AW58" s="368">
        <v>0</v>
      </c>
      <c r="AX58" s="368">
        <v>0</v>
      </c>
      <c r="AY58" s="135" t="str">
        <f t="shared" si="4"/>
        <v/>
      </c>
      <c r="AZ58" s="289"/>
      <c r="BA58" s="267"/>
      <c r="BB58" s="81" t="str">
        <f t="shared" si="26"/>
        <v>-</v>
      </c>
      <c r="BC58" s="81" t="str">
        <f t="shared" si="27"/>
        <v>-</v>
      </c>
      <c r="BD58" s="368">
        <v>0</v>
      </c>
      <c r="BE58" s="368">
        <v>0</v>
      </c>
      <c r="BF58" s="135" t="str">
        <f t="shared" si="5"/>
        <v/>
      </c>
      <c r="BG58" s="341"/>
      <c r="BH58" s="340"/>
      <c r="BI58" s="81" t="str">
        <f t="shared" si="28"/>
        <v>-</v>
      </c>
      <c r="BJ58" s="81" t="str">
        <f t="shared" si="29"/>
        <v>-</v>
      </c>
      <c r="BK58" s="368">
        <v>0</v>
      </c>
      <c r="BL58" s="368">
        <v>0</v>
      </c>
      <c r="BM58" s="135" t="str">
        <f t="shared" si="6"/>
        <v/>
      </c>
      <c r="BN58" s="341"/>
      <c r="BO58" s="340"/>
      <c r="BP58" s="81" t="str">
        <f t="shared" si="30"/>
        <v>-</v>
      </c>
      <c r="BQ58" s="81" t="str">
        <f t="shared" si="31"/>
        <v>-</v>
      </c>
      <c r="BR58" s="368">
        <v>0</v>
      </c>
      <c r="BS58" s="368">
        <v>0</v>
      </c>
      <c r="BT58" s="135" t="str">
        <f t="shared" si="7"/>
        <v/>
      </c>
      <c r="BU58" s="341"/>
      <c r="BV58" s="340"/>
      <c r="BW58" s="81" t="str">
        <f t="shared" si="32"/>
        <v>-</v>
      </c>
      <c r="BX58" s="81" t="str">
        <f t="shared" si="33"/>
        <v>-</v>
      </c>
      <c r="BY58" s="368">
        <v>0</v>
      </c>
      <c r="BZ58" s="368">
        <v>0</v>
      </c>
      <c r="CA58" s="135" t="str">
        <f t="shared" si="8"/>
        <v/>
      </c>
      <c r="CB58" s="289"/>
      <c r="CC58" s="269"/>
      <c r="CD58" s="81" t="str">
        <f t="shared" si="34"/>
        <v>-</v>
      </c>
      <c r="CE58" s="81" t="str">
        <f t="shared" si="35"/>
        <v>-</v>
      </c>
      <c r="CF58" s="368">
        <v>0</v>
      </c>
      <c r="CG58" s="368">
        <v>0</v>
      </c>
      <c r="CH58" s="135" t="str">
        <f t="shared" si="9"/>
        <v/>
      </c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</row>
    <row r="59" spans="1:120" ht="16.5" thickTop="1" thickBot="1" x14ac:dyDescent="0.3">
      <c r="A59" s="16"/>
      <c r="B59" s="64" t="s">
        <v>33</v>
      </c>
      <c r="C59" s="282">
        <f>SUM(C47:C58)</f>
        <v>0</v>
      </c>
      <c r="D59" s="283">
        <f>SUM(D47:D58)</f>
        <v>0</v>
      </c>
      <c r="E59" s="128" t="str">
        <f t="shared" si="10"/>
        <v>-</v>
      </c>
      <c r="F59" s="128" t="str">
        <f t="shared" si="11"/>
        <v>-</v>
      </c>
      <c r="G59" s="368">
        <v>0</v>
      </c>
      <c r="H59" s="368">
        <v>0</v>
      </c>
      <c r="I59" s="129" t="str">
        <f t="shared" si="12"/>
        <v/>
      </c>
      <c r="J59" s="295">
        <f>SUM(J47:J58)</f>
        <v>0</v>
      </c>
      <c r="K59" s="283">
        <f>SUM(K47:K58)</f>
        <v>0</v>
      </c>
      <c r="L59" s="128" t="str">
        <f t="shared" si="13"/>
        <v>-</v>
      </c>
      <c r="M59" s="128" t="str">
        <f t="shared" si="14"/>
        <v>-</v>
      </c>
      <c r="N59" s="368">
        <v>0</v>
      </c>
      <c r="O59" s="368">
        <v>0</v>
      </c>
      <c r="P59" s="131" t="str">
        <f t="shared" si="0"/>
        <v/>
      </c>
      <c r="Q59" s="295">
        <f>SUM(Q47:Q58)</f>
        <v>0</v>
      </c>
      <c r="R59" s="283">
        <f>SUM(R47:R58)</f>
        <v>0</v>
      </c>
      <c r="S59" s="128" t="str">
        <f t="shared" si="15"/>
        <v>-</v>
      </c>
      <c r="T59" s="128" t="str">
        <f t="shared" si="16"/>
        <v>-</v>
      </c>
      <c r="U59" s="368">
        <v>0</v>
      </c>
      <c r="V59" s="368">
        <v>0</v>
      </c>
      <c r="W59" s="131" t="str">
        <f t="shared" si="1"/>
        <v/>
      </c>
      <c r="X59" s="295">
        <f>SUM(X47:X58)</f>
        <v>0</v>
      </c>
      <c r="Y59" s="283">
        <f>SUM(Y47:Y58)</f>
        <v>0</v>
      </c>
      <c r="Z59" s="128" t="str">
        <f t="shared" si="17"/>
        <v>-</v>
      </c>
      <c r="AA59" s="128" t="str">
        <f t="shared" si="18"/>
        <v>-</v>
      </c>
      <c r="AB59" s="368">
        <v>0</v>
      </c>
      <c r="AC59" s="368">
        <v>0</v>
      </c>
      <c r="AD59" s="131" t="str">
        <f t="shared" si="36"/>
        <v/>
      </c>
      <c r="AE59" s="295">
        <f>SUM(AE47:AE58)</f>
        <v>0</v>
      </c>
      <c r="AF59" s="283">
        <f>SUM(AF47:AF58)</f>
        <v>0</v>
      </c>
      <c r="AG59" s="128" t="str">
        <f t="shared" si="20"/>
        <v>-</v>
      </c>
      <c r="AH59" s="128" t="str">
        <f t="shared" si="21"/>
        <v>-</v>
      </c>
      <c r="AI59" s="368">
        <v>0</v>
      </c>
      <c r="AJ59" s="368">
        <v>0</v>
      </c>
      <c r="AK59" s="131" t="str">
        <f t="shared" si="2"/>
        <v/>
      </c>
      <c r="AL59" s="295">
        <f>SUM(AL47:AL58)</f>
        <v>0</v>
      </c>
      <c r="AM59" s="283">
        <f>SUM(AM47:AM58)</f>
        <v>0</v>
      </c>
      <c r="AN59" s="128" t="str">
        <f t="shared" si="22"/>
        <v>-</v>
      </c>
      <c r="AO59" s="128" t="str">
        <f t="shared" si="23"/>
        <v>-</v>
      </c>
      <c r="AP59" s="368">
        <v>0</v>
      </c>
      <c r="AQ59" s="368">
        <v>0</v>
      </c>
      <c r="AR59" s="131" t="str">
        <f t="shared" si="3"/>
        <v/>
      </c>
      <c r="AS59" s="290">
        <f>SUM(AS47:AS58)</f>
        <v>0</v>
      </c>
      <c r="AT59" s="275">
        <f>SUM(AT47:AT58)</f>
        <v>0</v>
      </c>
      <c r="AU59" s="128" t="str">
        <f t="shared" si="24"/>
        <v>-</v>
      </c>
      <c r="AV59" s="128" t="str">
        <f t="shared" si="25"/>
        <v>-</v>
      </c>
      <c r="AW59" s="368">
        <v>0</v>
      </c>
      <c r="AX59" s="368">
        <v>0</v>
      </c>
      <c r="AY59" s="131" t="str">
        <f t="shared" si="4"/>
        <v/>
      </c>
      <c r="AZ59" s="290">
        <f>SUM(AZ47:AZ58)</f>
        <v>0</v>
      </c>
      <c r="BA59" s="275">
        <f>SUM(BA47:BA58)</f>
        <v>0</v>
      </c>
      <c r="BB59" s="128" t="str">
        <f t="shared" si="26"/>
        <v>-</v>
      </c>
      <c r="BC59" s="128" t="str">
        <f t="shared" si="27"/>
        <v>-</v>
      </c>
      <c r="BD59" s="368">
        <v>0</v>
      </c>
      <c r="BE59" s="368">
        <v>0</v>
      </c>
      <c r="BF59" s="131" t="str">
        <f t="shared" si="5"/>
        <v/>
      </c>
      <c r="BG59" s="295">
        <f>SUM(BG47:BG58)</f>
        <v>0</v>
      </c>
      <c r="BH59" s="283">
        <f>SUM(BH47:BH58)</f>
        <v>0</v>
      </c>
      <c r="BI59" s="128" t="str">
        <f t="shared" si="28"/>
        <v>-</v>
      </c>
      <c r="BJ59" s="128" t="str">
        <f t="shared" si="29"/>
        <v>-</v>
      </c>
      <c r="BK59" s="368">
        <v>0</v>
      </c>
      <c r="BL59" s="368">
        <v>0</v>
      </c>
      <c r="BM59" s="131" t="str">
        <f t="shared" si="6"/>
        <v/>
      </c>
      <c r="BN59" s="295">
        <f>SUM(BN47:BN58)</f>
        <v>0</v>
      </c>
      <c r="BO59" s="283">
        <f>SUM(BO47:BO58)</f>
        <v>0</v>
      </c>
      <c r="BP59" s="128" t="str">
        <f t="shared" si="30"/>
        <v>-</v>
      </c>
      <c r="BQ59" s="128" t="str">
        <f t="shared" si="31"/>
        <v>-</v>
      </c>
      <c r="BR59" s="368">
        <v>0</v>
      </c>
      <c r="BS59" s="368">
        <v>0</v>
      </c>
      <c r="BT59" s="131" t="str">
        <f t="shared" si="7"/>
        <v/>
      </c>
      <c r="BU59" s="295">
        <f>SUM(BU47:BU58)</f>
        <v>0</v>
      </c>
      <c r="BV59" s="283">
        <f>SUM(BV47:BV58)</f>
        <v>0</v>
      </c>
      <c r="BW59" s="128" t="str">
        <f t="shared" si="32"/>
        <v>-</v>
      </c>
      <c r="BX59" s="128" t="str">
        <f t="shared" si="33"/>
        <v>-</v>
      </c>
      <c r="BY59" s="368">
        <v>0</v>
      </c>
      <c r="BZ59" s="368">
        <v>0</v>
      </c>
      <c r="CA59" s="131" t="str">
        <f t="shared" si="8"/>
        <v/>
      </c>
      <c r="CB59" s="366">
        <f>SUM(CB47:CB58)</f>
        <v>0</v>
      </c>
      <c r="CC59" s="367">
        <f>SUM(CC47:CC58)</f>
        <v>0</v>
      </c>
      <c r="CD59" s="128" t="str">
        <f t="shared" si="34"/>
        <v>-</v>
      </c>
      <c r="CE59" s="128" t="str">
        <f t="shared" si="35"/>
        <v>-</v>
      </c>
      <c r="CF59" s="368">
        <v>0</v>
      </c>
      <c r="CG59" s="368">
        <v>0</v>
      </c>
      <c r="CH59" s="131" t="str">
        <f t="shared" si="9"/>
        <v/>
      </c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</row>
    <row r="60" spans="1:120" ht="12.75" customHeight="1" thickTop="1" x14ac:dyDescent="0.2">
      <c r="A60" s="427">
        <v>2009</v>
      </c>
      <c r="B60" s="75" t="s">
        <v>21</v>
      </c>
      <c r="C60" s="264"/>
      <c r="D60" s="265"/>
      <c r="E60" s="77" t="str">
        <f t="shared" si="10"/>
        <v>-</v>
      </c>
      <c r="F60" s="77" t="str">
        <f t="shared" si="11"/>
        <v>-</v>
      </c>
      <c r="G60" s="368">
        <v>0</v>
      </c>
      <c r="H60" s="368">
        <v>0</v>
      </c>
      <c r="I60" s="132" t="str">
        <f t="shared" si="12"/>
        <v/>
      </c>
      <c r="J60" s="287"/>
      <c r="K60" s="265"/>
      <c r="L60" s="77" t="str">
        <f t="shared" si="13"/>
        <v>-</v>
      </c>
      <c r="M60" s="77" t="str">
        <f t="shared" si="14"/>
        <v>-</v>
      </c>
      <c r="N60" s="368">
        <v>0</v>
      </c>
      <c r="O60" s="368">
        <v>0</v>
      </c>
      <c r="P60" s="133" t="str">
        <f t="shared" si="0"/>
        <v/>
      </c>
      <c r="Q60" s="287"/>
      <c r="R60" s="265"/>
      <c r="S60" s="77" t="str">
        <f t="shared" si="15"/>
        <v>-</v>
      </c>
      <c r="T60" s="77" t="str">
        <f t="shared" si="16"/>
        <v>-</v>
      </c>
      <c r="U60" s="368">
        <v>0</v>
      </c>
      <c r="V60" s="368">
        <v>0</v>
      </c>
      <c r="W60" s="133" t="str">
        <f t="shared" si="1"/>
        <v/>
      </c>
      <c r="X60" s="287"/>
      <c r="Y60" s="265"/>
      <c r="Z60" s="77" t="str">
        <f t="shared" si="17"/>
        <v>-</v>
      </c>
      <c r="AA60" s="77" t="str">
        <f t="shared" si="18"/>
        <v>-</v>
      </c>
      <c r="AB60" s="368">
        <v>0</v>
      </c>
      <c r="AC60" s="368">
        <v>0</v>
      </c>
      <c r="AD60" s="133" t="str">
        <f t="shared" si="36"/>
        <v/>
      </c>
      <c r="AE60" s="287"/>
      <c r="AF60" s="265"/>
      <c r="AG60" s="77" t="str">
        <f t="shared" si="20"/>
        <v>-</v>
      </c>
      <c r="AH60" s="77" t="str">
        <f t="shared" si="21"/>
        <v>-</v>
      </c>
      <c r="AI60" s="368">
        <v>0</v>
      </c>
      <c r="AJ60" s="368">
        <v>0</v>
      </c>
      <c r="AK60" s="133" t="str">
        <f t="shared" si="2"/>
        <v/>
      </c>
      <c r="AL60" s="287"/>
      <c r="AM60" s="265"/>
      <c r="AN60" s="77" t="str">
        <f t="shared" si="22"/>
        <v>-</v>
      </c>
      <c r="AO60" s="77" t="str">
        <f t="shared" si="23"/>
        <v>-</v>
      </c>
      <c r="AP60" s="368">
        <v>0</v>
      </c>
      <c r="AQ60" s="368">
        <v>0</v>
      </c>
      <c r="AR60" s="133" t="str">
        <f t="shared" si="3"/>
        <v/>
      </c>
      <c r="AS60" s="291"/>
      <c r="AT60" s="273"/>
      <c r="AU60" s="77" t="str">
        <f t="shared" si="24"/>
        <v>-</v>
      </c>
      <c r="AV60" s="77" t="str">
        <f t="shared" si="25"/>
        <v>-</v>
      </c>
      <c r="AW60" s="368">
        <v>0</v>
      </c>
      <c r="AX60" s="368">
        <v>0</v>
      </c>
      <c r="AY60" s="133" t="str">
        <f t="shared" si="4"/>
        <v/>
      </c>
      <c r="AZ60" s="291"/>
      <c r="BA60" s="273"/>
      <c r="BB60" s="77" t="str">
        <f t="shared" si="26"/>
        <v>-</v>
      </c>
      <c r="BC60" s="77" t="str">
        <f t="shared" si="27"/>
        <v>-</v>
      </c>
      <c r="BD60" s="368">
        <v>0</v>
      </c>
      <c r="BE60" s="368">
        <v>0</v>
      </c>
      <c r="BF60" s="133" t="str">
        <f t="shared" si="5"/>
        <v/>
      </c>
      <c r="BG60" s="287"/>
      <c r="BH60" s="265"/>
      <c r="BI60" s="77" t="str">
        <f t="shared" si="28"/>
        <v>-</v>
      </c>
      <c r="BJ60" s="77" t="str">
        <f t="shared" si="29"/>
        <v>-</v>
      </c>
      <c r="BK60" s="368">
        <v>0</v>
      </c>
      <c r="BL60" s="368">
        <v>0</v>
      </c>
      <c r="BM60" s="133" t="str">
        <f t="shared" si="6"/>
        <v/>
      </c>
      <c r="BN60" s="287"/>
      <c r="BO60" s="265"/>
      <c r="BP60" s="77" t="str">
        <f t="shared" si="30"/>
        <v>-</v>
      </c>
      <c r="BQ60" s="77" t="str">
        <f t="shared" si="31"/>
        <v>-</v>
      </c>
      <c r="BR60" s="368">
        <v>0</v>
      </c>
      <c r="BS60" s="368">
        <v>0</v>
      </c>
      <c r="BT60" s="133" t="str">
        <f t="shared" si="7"/>
        <v/>
      </c>
      <c r="BU60" s="287"/>
      <c r="BV60" s="265"/>
      <c r="BW60" s="77" t="str">
        <f t="shared" si="32"/>
        <v>-</v>
      </c>
      <c r="BX60" s="77" t="str">
        <f t="shared" si="33"/>
        <v>-</v>
      </c>
      <c r="BY60" s="368">
        <v>0</v>
      </c>
      <c r="BZ60" s="368">
        <v>0</v>
      </c>
      <c r="CA60" s="133" t="str">
        <f t="shared" si="8"/>
        <v/>
      </c>
      <c r="CB60" s="291"/>
      <c r="CC60" s="273"/>
      <c r="CD60" s="77" t="str">
        <f t="shared" si="34"/>
        <v>-</v>
      </c>
      <c r="CE60" s="77" t="str">
        <f t="shared" si="35"/>
        <v>-</v>
      </c>
      <c r="CF60" s="368">
        <v>0</v>
      </c>
      <c r="CG60" s="368">
        <v>0</v>
      </c>
      <c r="CH60" s="133" t="str">
        <f t="shared" si="9"/>
        <v/>
      </c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</row>
    <row r="61" spans="1:120" x14ac:dyDescent="0.2">
      <c r="A61" s="428"/>
      <c r="B61" s="56" t="s">
        <v>22</v>
      </c>
      <c r="C61" s="266"/>
      <c r="D61" s="267"/>
      <c r="E61" s="7" t="str">
        <f t="shared" si="10"/>
        <v>-</v>
      </c>
      <c r="F61" s="7" t="str">
        <f t="shared" si="11"/>
        <v>-</v>
      </c>
      <c r="G61" s="368">
        <v>0</v>
      </c>
      <c r="H61" s="368">
        <v>0</v>
      </c>
      <c r="I61" s="9" t="str">
        <f t="shared" si="12"/>
        <v/>
      </c>
      <c r="J61" s="288"/>
      <c r="K61" s="267"/>
      <c r="L61" s="7" t="str">
        <f t="shared" si="13"/>
        <v>-</v>
      </c>
      <c r="M61" s="7" t="str">
        <f t="shared" si="14"/>
        <v>-</v>
      </c>
      <c r="N61" s="368">
        <v>0</v>
      </c>
      <c r="O61" s="368">
        <v>0</v>
      </c>
      <c r="P61" s="10" t="str">
        <f t="shared" si="0"/>
        <v/>
      </c>
      <c r="Q61" s="288"/>
      <c r="R61" s="267"/>
      <c r="S61" s="7" t="str">
        <f t="shared" si="15"/>
        <v>-</v>
      </c>
      <c r="T61" s="7" t="str">
        <f t="shared" si="16"/>
        <v>-</v>
      </c>
      <c r="U61" s="368">
        <v>0</v>
      </c>
      <c r="V61" s="368">
        <v>0</v>
      </c>
      <c r="W61" s="10" t="str">
        <f t="shared" si="1"/>
        <v/>
      </c>
      <c r="X61" s="288"/>
      <c r="Y61" s="267"/>
      <c r="Z61" s="7" t="str">
        <f t="shared" si="17"/>
        <v>-</v>
      </c>
      <c r="AA61" s="7" t="str">
        <f t="shared" si="18"/>
        <v>-</v>
      </c>
      <c r="AB61" s="368">
        <v>0</v>
      </c>
      <c r="AC61" s="368">
        <v>0</v>
      </c>
      <c r="AD61" s="10" t="str">
        <f t="shared" si="36"/>
        <v/>
      </c>
      <c r="AE61" s="288"/>
      <c r="AF61" s="267"/>
      <c r="AG61" s="7" t="str">
        <f t="shared" si="20"/>
        <v>-</v>
      </c>
      <c r="AH61" s="7" t="str">
        <f t="shared" si="21"/>
        <v>-</v>
      </c>
      <c r="AI61" s="368">
        <v>0</v>
      </c>
      <c r="AJ61" s="368">
        <v>0</v>
      </c>
      <c r="AK61" s="10" t="str">
        <f t="shared" si="2"/>
        <v/>
      </c>
      <c r="AL61" s="288"/>
      <c r="AM61" s="267"/>
      <c r="AN61" s="7" t="str">
        <f t="shared" si="22"/>
        <v>-</v>
      </c>
      <c r="AO61" s="7" t="str">
        <f t="shared" si="23"/>
        <v>-</v>
      </c>
      <c r="AP61" s="368">
        <v>0</v>
      </c>
      <c r="AQ61" s="368">
        <v>0</v>
      </c>
      <c r="AR61" s="10" t="str">
        <f t="shared" si="3"/>
        <v/>
      </c>
      <c r="AS61" s="288"/>
      <c r="AT61" s="267"/>
      <c r="AU61" s="7" t="str">
        <f t="shared" si="24"/>
        <v>-</v>
      </c>
      <c r="AV61" s="7" t="str">
        <f t="shared" si="25"/>
        <v>-</v>
      </c>
      <c r="AW61" s="368">
        <v>0</v>
      </c>
      <c r="AX61" s="368">
        <v>0</v>
      </c>
      <c r="AY61" s="10" t="str">
        <f t="shared" si="4"/>
        <v/>
      </c>
      <c r="AZ61" s="288"/>
      <c r="BA61" s="267"/>
      <c r="BB61" s="7" t="str">
        <f t="shared" si="26"/>
        <v>-</v>
      </c>
      <c r="BC61" s="7" t="str">
        <f t="shared" si="27"/>
        <v>-</v>
      </c>
      <c r="BD61" s="368">
        <v>0</v>
      </c>
      <c r="BE61" s="368">
        <v>0</v>
      </c>
      <c r="BF61" s="10" t="str">
        <f t="shared" si="5"/>
        <v/>
      </c>
      <c r="BG61" s="288"/>
      <c r="BH61" s="267"/>
      <c r="BI61" s="7" t="str">
        <f t="shared" si="28"/>
        <v>-</v>
      </c>
      <c r="BJ61" s="7" t="str">
        <f t="shared" si="29"/>
        <v>-</v>
      </c>
      <c r="BK61" s="368">
        <v>0</v>
      </c>
      <c r="BL61" s="368">
        <v>0</v>
      </c>
      <c r="BM61" s="10" t="str">
        <f t="shared" si="6"/>
        <v/>
      </c>
      <c r="BN61" s="288"/>
      <c r="BO61" s="267"/>
      <c r="BP61" s="7" t="str">
        <f t="shared" si="30"/>
        <v>-</v>
      </c>
      <c r="BQ61" s="7" t="str">
        <f t="shared" si="31"/>
        <v>-</v>
      </c>
      <c r="BR61" s="368">
        <v>0</v>
      </c>
      <c r="BS61" s="368">
        <v>0</v>
      </c>
      <c r="BT61" s="10" t="str">
        <f t="shared" si="7"/>
        <v/>
      </c>
      <c r="BU61" s="288"/>
      <c r="BV61" s="267"/>
      <c r="BW61" s="7" t="str">
        <f t="shared" si="32"/>
        <v>-</v>
      </c>
      <c r="BX61" s="7" t="str">
        <f t="shared" si="33"/>
        <v>-</v>
      </c>
      <c r="BY61" s="368">
        <v>0</v>
      </c>
      <c r="BZ61" s="368">
        <v>0</v>
      </c>
      <c r="CA61" s="10" t="str">
        <f t="shared" si="8"/>
        <v/>
      </c>
      <c r="CB61" s="288"/>
      <c r="CC61" s="267"/>
      <c r="CD61" s="7" t="str">
        <f t="shared" si="34"/>
        <v>-</v>
      </c>
      <c r="CE61" s="7" t="str">
        <f t="shared" si="35"/>
        <v>-</v>
      </c>
      <c r="CF61" s="368">
        <v>0</v>
      </c>
      <c r="CG61" s="368">
        <v>0</v>
      </c>
      <c r="CH61" s="10" t="str">
        <f t="shared" si="9"/>
        <v/>
      </c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</row>
    <row r="62" spans="1:120" x14ac:dyDescent="0.2">
      <c r="A62" s="428"/>
      <c r="B62" s="56" t="s">
        <v>23</v>
      </c>
      <c r="C62" s="266"/>
      <c r="D62" s="267"/>
      <c r="E62" s="7" t="str">
        <f t="shared" si="10"/>
        <v>-</v>
      </c>
      <c r="F62" s="7" t="str">
        <f t="shared" si="11"/>
        <v>-</v>
      </c>
      <c r="G62" s="368">
        <v>0</v>
      </c>
      <c r="H62" s="368">
        <v>0</v>
      </c>
      <c r="I62" s="9" t="str">
        <f t="shared" si="12"/>
        <v/>
      </c>
      <c r="J62" s="288"/>
      <c r="K62" s="267"/>
      <c r="L62" s="7" t="str">
        <f t="shared" si="13"/>
        <v>-</v>
      </c>
      <c r="M62" s="7" t="str">
        <f t="shared" si="14"/>
        <v>-</v>
      </c>
      <c r="N62" s="368">
        <v>0</v>
      </c>
      <c r="O62" s="368">
        <v>0</v>
      </c>
      <c r="P62" s="10" t="str">
        <f t="shared" si="0"/>
        <v/>
      </c>
      <c r="Q62" s="288"/>
      <c r="R62" s="267"/>
      <c r="S62" s="7" t="str">
        <f t="shared" si="15"/>
        <v>-</v>
      </c>
      <c r="T62" s="7" t="str">
        <f t="shared" si="16"/>
        <v>-</v>
      </c>
      <c r="U62" s="368">
        <v>0</v>
      </c>
      <c r="V62" s="368">
        <v>0</v>
      </c>
      <c r="W62" s="10" t="str">
        <f t="shared" si="1"/>
        <v/>
      </c>
      <c r="X62" s="288"/>
      <c r="Y62" s="267"/>
      <c r="Z62" s="7" t="str">
        <f t="shared" si="17"/>
        <v>-</v>
      </c>
      <c r="AA62" s="7" t="str">
        <f t="shared" si="18"/>
        <v>-</v>
      </c>
      <c r="AB62" s="368">
        <v>0</v>
      </c>
      <c r="AC62" s="368">
        <v>0</v>
      </c>
      <c r="AD62" s="10" t="str">
        <f t="shared" si="36"/>
        <v/>
      </c>
      <c r="AE62" s="288"/>
      <c r="AF62" s="267"/>
      <c r="AG62" s="7" t="str">
        <f t="shared" si="20"/>
        <v>-</v>
      </c>
      <c r="AH62" s="7" t="str">
        <f t="shared" si="21"/>
        <v>-</v>
      </c>
      <c r="AI62" s="368">
        <v>0</v>
      </c>
      <c r="AJ62" s="368">
        <v>0</v>
      </c>
      <c r="AK62" s="10" t="str">
        <f t="shared" si="2"/>
        <v/>
      </c>
      <c r="AL62" s="288"/>
      <c r="AM62" s="267"/>
      <c r="AN62" s="7" t="str">
        <f t="shared" si="22"/>
        <v>-</v>
      </c>
      <c r="AO62" s="7" t="str">
        <f t="shared" si="23"/>
        <v>-</v>
      </c>
      <c r="AP62" s="368">
        <v>0</v>
      </c>
      <c r="AQ62" s="368">
        <v>0</v>
      </c>
      <c r="AR62" s="10" t="str">
        <f t="shared" si="3"/>
        <v/>
      </c>
      <c r="AS62" s="288"/>
      <c r="AT62" s="267"/>
      <c r="AU62" s="7" t="str">
        <f t="shared" si="24"/>
        <v>-</v>
      </c>
      <c r="AV62" s="7" t="str">
        <f t="shared" si="25"/>
        <v>-</v>
      </c>
      <c r="AW62" s="368">
        <v>0</v>
      </c>
      <c r="AX62" s="368">
        <v>0</v>
      </c>
      <c r="AY62" s="10" t="str">
        <f t="shared" si="4"/>
        <v/>
      </c>
      <c r="AZ62" s="288"/>
      <c r="BA62" s="267"/>
      <c r="BB62" s="7" t="str">
        <f t="shared" si="26"/>
        <v>-</v>
      </c>
      <c r="BC62" s="7" t="str">
        <f t="shared" si="27"/>
        <v>-</v>
      </c>
      <c r="BD62" s="368">
        <v>0</v>
      </c>
      <c r="BE62" s="368">
        <v>0</v>
      </c>
      <c r="BF62" s="10" t="str">
        <f t="shared" si="5"/>
        <v/>
      </c>
      <c r="BG62" s="288"/>
      <c r="BH62" s="267"/>
      <c r="BI62" s="7" t="str">
        <f t="shared" si="28"/>
        <v>-</v>
      </c>
      <c r="BJ62" s="7" t="str">
        <f t="shared" si="29"/>
        <v>-</v>
      </c>
      <c r="BK62" s="368">
        <v>0</v>
      </c>
      <c r="BL62" s="368">
        <v>0</v>
      </c>
      <c r="BM62" s="10" t="str">
        <f t="shared" si="6"/>
        <v/>
      </c>
      <c r="BN62" s="288"/>
      <c r="BO62" s="267"/>
      <c r="BP62" s="7" t="str">
        <f t="shared" si="30"/>
        <v>-</v>
      </c>
      <c r="BQ62" s="7" t="str">
        <f t="shared" si="31"/>
        <v>-</v>
      </c>
      <c r="BR62" s="368">
        <v>0</v>
      </c>
      <c r="BS62" s="368">
        <v>0</v>
      </c>
      <c r="BT62" s="10" t="str">
        <f t="shared" si="7"/>
        <v/>
      </c>
      <c r="BU62" s="288"/>
      <c r="BV62" s="267"/>
      <c r="BW62" s="7" t="str">
        <f t="shared" si="32"/>
        <v>-</v>
      </c>
      <c r="BX62" s="7" t="str">
        <f t="shared" si="33"/>
        <v>-</v>
      </c>
      <c r="BY62" s="368">
        <v>0</v>
      </c>
      <c r="BZ62" s="368">
        <v>0</v>
      </c>
      <c r="CA62" s="10" t="str">
        <f t="shared" si="8"/>
        <v/>
      </c>
      <c r="CB62" s="288"/>
      <c r="CC62" s="267"/>
      <c r="CD62" s="7" t="str">
        <f t="shared" si="34"/>
        <v>-</v>
      </c>
      <c r="CE62" s="7" t="str">
        <f t="shared" si="35"/>
        <v>-</v>
      </c>
      <c r="CF62" s="368">
        <v>0</v>
      </c>
      <c r="CG62" s="368">
        <v>0</v>
      </c>
      <c r="CH62" s="10" t="str">
        <f t="shared" si="9"/>
        <v/>
      </c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</row>
    <row r="63" spans="1:120" x14ac:dyDescent="0.2">
      <c r="A63" s="428"/>
      <c r="B63" s="56" t="s">
        <v>24</v>
      </c>
      <c r="C63" s="266"/>
      <c r="D63" s="267"/>
      <c r="E63" s="7" t="str">
        <f t="shared" si="10"/>
        <v>-</v>
      </c>
      <c r="F63" s="7" t="str">
        <f t="shared" si="11"/>
        <v>-</v>
      </c>
      <c r="G63" s="368">
        <v>0</v>
      </c>
      <c r="H63" s="368">
        <v>0</v>
      </c>
      <c r="I63" s="9" t="str">
        <f t="shared" si="12"/>
        <v/>
      </c>
      <c r="J63" s="288"/>
      <c r="K63" s="267"/>
      <c r="L63" s="7" t="str">
        <f t="shared" si="13"/>
        <v>-</v>
      </c>
      <c r="M63" s="7" t="str">
        <f t="shared" si="14"/>
        <v>-</v>
      </c>
      <c r="N63" s="368">
        <v>0</v>
      </c>
      <c r="O63" s="368">
        <v>0</v>
      </c>
      <c r="P63" s="10" t="str">
        <f t="shared" si="0"/>
        <v/>
      </c>
      <c r="Q63" s="288"/>
      <c r="R63" s="267"/>
      <c r="S63" s="7" t="str">
        <f t="shared" si="15"/>
        <v>-</v>
      </c>
      <c r="T63" s="7" t="str">
        <f t="shared" si="16"/>
        <v>-</v>
      </c>
      <c r="U63" s="368">
        <v>0</v>
      </c>
      <c r="V63" s="368">
        <v>0</v>
      </c>
      <c r="W63" s="10" t="str">
        <f t="shared" si="1"/>
        <v/>
      </c>
      <c r="X63" s="288"/>
      <c r="Y63" s="267"/>
      <c r="Z63" s="7" t="str">
        <f t="shared" si="17"/>
        <v>-</v>
      </c>
      <c r="AA63" s="7" t="str">
        <f t="shared" si="18"/>
        <v>-</v>
      </c>
      <c r="AB63" s="368">
        <v>0</v>
      </c>
      <c r="AC63" s="368">
        <v>0</v>
      </c>
      <c r="AD63" s="10" t="str">
        <f t="shared" si="36"/>
        <v/>
      </c>
      <c r="AE63" s="288"/>
      <c r="AF63" s="267"/>
      <c r="AG63" s="7" t="str">
        <f t="shared" si="20"/>
        <v>-</v>
      </c>
      <c r="AH63" s="7" t="str">
        <f t="shared" si="21"/>
        <v>-</v>
      </c>
      <c r="AI63" s="368">
        <v>0</v>
      </c>
      <c r="AJ63" s="368">
        <v>0</v>
      </c>
      <c r="AK63" s="10" t="str">
        <f t="shared" si="2"/>
        <v/>
      </c>
      <c r="AL63" s="288"/>
      <c r="AM63" s="267"/>
      <c r="AN63" s="7" t="str">
        <f t="shared" si="22"/>
        <v>-</v>
      </c>
      <c r="AO63" s="7" t="str">
        <f t="shared" si="23"/>
        <v>-</v>
      </c>
      <c r="AP63" s="368">
        <v>0</v>
      </c>
      <c r="AQ63" s="368">
        <v>0</v>
      </c>
      <c r="AR63" s="10" t="str">
        <f t="shared" si="3"/>
        <v/>
      </c>
      <c r="AS63" s="288"/>
      <c r="AT63" s="267"/>
      <c r="AU63" s="7" t="str">
        <f t="shared" si="24"/>
        <v>-</v>
      </c>
      <c r="AV63" s="7" t="str">
        <f t="shared" si="25"/>
        <v>-</v>
      </c>
      <c r="AW63" s="368">
        <v>0</v>
      </c>
      <c r="AX63" s="368">
        <v>0</v>
      </c>
      <c r="AY63" s="10" t="str">
        <f t="shared" si="4"/>
        <v/>
      </c>
      <c r="AZ63" s="288"/>
      <c r="BA63" s="267"/>
      <c r="BB63" s="7" t="str">
        <f t="shared" si="26"/>
        <v>-</v>
      </c>
      <c r="BC63" s="7" t="str">
        <f t="shared" si="27"/>
        <v>-</v>
      </c>
      <c r="BD63" s="368">
        <v>0</v>
      </c>
      <c r="BE63" s="368">
        <v>0</v>
      </c>
      <c r="BF63" s="10" t="str">
        <f t="shared" si="5"/>
        <v/>
      </c>
      <c r="BG63" s="288"/>
      <c r="BH63" s="267"/>
      <c r="BI63" s="7" t="str">
        <f t="shared" si="28"/>
        <v>-</v>
      </c>
      <c r="BJ63" s="7" t="str">
        <f t="shared" si="29"/>
        <v>-</v>
      </c>
      <c r="BK63" s="368">
        <v>0</v>
      </c>
      <c r="BL63" s="368">
        <v>0</v>
      </c>
      <c r="BM63" s="10" t="str">
        <f t="shared" si="6"/>
        <v/>
      </c>
      <c r="BN63" s="288"/>
      <c r="BO63" s="267"/>
      <c r="BP63" s="7" t="str">
        <f t="shared" si="30"/>
        <v>-</v>
      </c>
      <c r="BQ63" s="7" t="str">
        <f t="shared" si="31"/>
        <v>-</v>
      </c>
      <c r="BR63" s="368">
        <v>0</v>
      </c>
      <c r="BS63" s="368">
        <v>0</v>
      </c>
      <c r="BT63" s="10" t="str">
        <f t="shared" si="7"/>
        <v/>
      </c>
      <c r="BU63" s="288"/>
      <c r="BV63" s="267"/>
      <c r="BW63" s="7" t="str">
        <f t="shared" si="32"/>
        <v>-</v>
      </c>
      <c r="BX63" s="7" t="str">
        <f t="shared" si="33"/>
        <v>-</v>
      </c>
      <c r="BY63" s="368">
        <v>0</v>
      </c>
      <c r="BZ63" s="368">
        <v>0</v>
      </c>
      <c r="CA63" s="10" t="str">
        <f t="shared" si="8"/>
        <v/>
      </c>
      <c r="CB63" s="288"/>
      <c r="CC63" s="267"/>
      <c r="CD63" s="7" t="str">
        <f t="shared" si="34"/>
        <v>-</v>
      </c>
      <c r="CE63" s="7" t="str">
        <f t="shared" si="35"/>
        <v>-</v>
      </c>
      <c r="CF63" s="368">
        <v>0</v>
      </c>
      <c r="CG63" s="368">
        <v>0</v>
      </c>
      <c r="CH63" s="10" t="str">
        <f t="shared" si="9"/>
        <v/>
      </c>
      <c r="CI63" s="11"/>
      <c r="CJ63" s="11"/>
      <c r="CK63" s="11" t="s">
        <v>52</v>
      </c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</row>
    <row r="64" spans="1:120" x14ac:dyDescent="0.2">
      <c r="A64" s="428"/>
      <c r="B64" s="56" t="s">
        <v>25</v>
      </c>
      <c r="C64" s="266"/>
      <c r="D64" s="267"/>
      <c r="E64" s="7" t="str">
        <f t="shared" si="10"/>
        <v>-</v>
      </c>
      <c r="F64" s="7" t="str">
        <f t="shared" si="11"/>
        <v>-</v>
      </c>
      <c r="G64" s="368">
        <v>0</v>
      </c>
      <c r="H64" s="368">
        <v>0</v>
      </c>
      <c r="I64" s="9" t="str">
        <f t="shared" si="12"/>
        <v/>
      </c>
      <c r="J64" s="288"/>
      <c r="K64" s="267"/>
      <c r="L64" s="7" t="str">
        <f t="shared" si="13"/>
        <v>-</v>
      </c>
      <c r="M64" s="7" t="str">
        <f t="shared" si="14"/>
        <v>-</v>
      </c>
      <c r="N64" s="368">
        <v>0</v>
      </c>
      <c r="O64" s="368">
        <v>0</v>
      </c>
      <c r="P64" s="10" t="str">
        <f t="shared" si="0"/>
        <v/>
      </c>
      <c r="Q64" s="288"/>
      <c r="R64" s="267"/>
      <c r="S64" s="7" t="str">
        <f t="shared" si="15"/>
        <v>-</v>
      </c>
      <c r="T64" s="7" t="str">
        <f t="shared" si="16"/>
        <v>-</v>
      </c>
      <c r="U64" s="368">
        <v>0</v>
      </c>
      <c r="V64" s="368">
        <v>0</v>
      </c>
      <c r="W64" s="10" t="str">
        <f t="shared" si="1"/>
        <v/>
      </c>
      <c r="X64" s="288"/>
      <c r="Y64" s="267"/>
      <c r="Z64" s="7" t="str">
        <f t="shared" si="17"/>
        <v>-</v>
      </c>
      <c r="AA64" s="7" t="str">
        <f t="shared" si="18"/>
        <v>-</v>
      </c>
      <c r="AB64" s="368">
        <v>0</v>
      </c>
      <c r="AC64" s="368">
        <v>0</v>
      </c>
      <c r="AD64" s="10" t="str">
        <f t="shared" si="36"/>
        <v/>
      </c>
      <c r="AE64" s="288"/>
      <c r="AF64" s="267"/>
      <c r="AG64" s="7" t="str">
        <f t="shared" si="20"/>
        <v>-</v>
      </c>
      <c r="AH64" s="7" t="str">
        <f t="shared" si="21"/>
        <v>-</v>
      </c>
      <c r="AI64" s="368">
        <v>0</v>
      </c>
      <c r="AJ64" s="368">
        <v>0</v>
      </c>
      <c r="AK64" s="10" t="str">
        <f t="shared" si="2"/>
        <v/>
      </c>
      <c r="AL64" s="288"/>
      <c r="AM64" s="267"/>
      <c r="AN64" s="7" t="str">
        <f t="shared" si="22"/>
        <v>-</v>
      </c>
      <c r="AO64" s="7" t="str">
        <f t="shared" si="23"/>
        <v>-</v>
      </c>
      <c r="AP64" s="368">
        <v>0</v>
      </c>
      <c r="AQ64" s="368">
        <v>0</v>
      </c>
      <c r="AR64" s="10" t="str">
        <f t="shared" si="3"/>
        <v/>
      </c>
      <c r="AS64" s="288"/>
      <c r="AT64" s="267"/>
      <c r="AU64" s="7" t="str">
        <f t="shared" si="24"/>
        <v>-</v>
      </c>
      <c r="AV64" s="7" t="str">
        <f t="shared" si="25"/>
        <v>-</v>
      </c>
      <c r="AW64" s="368">
        <v>0</v>
      </c>
      <c r="AX64" s="368">
        <v>0</v>
      </c>
      <c r="AY64" s="10" t="str">
        <f t="shared" si="4"/>
        <v/>
      </c>
      <c r="AZ64" s="288"/>
      <c r="BA64" s="267"/>
      <c r="BB64" s="7" t="str">
        <f t="shared" si="26"/>
        <v>-</v>
      </c>
      <c r="BC64" s="7" t="str">
        <f t="shared" si="27"/>
        <v>-</v>
      </c>
      <c r="BD64" s="368">
        <v>0</v>
      </c>
      <c r="BE64" s="368">
        <v>0</v>
      </c>
      <c r="BF64" s="10" t="str">
        <f t="shared" si="5"/>
        <v/>
      </c>
      <c r="BG64" s="288"/>
      <c r="BH64" s="267"/>
      <c r="BI64" s="7" t="str">
        <f t="shared" si="28"/>
        <v>-</v>
      </c>
      <c r="BJ64" s="7" t="str">
        <f t="shared" si="29"/>
        <v>-</v>
      </c>
      <c r="BK64" s="368">
        <v>0</v>
      </c>
      <c r="BL64" s="368">
        <v>0</v>
      </c>
      <c r="BM64" s="10" t="str">
        <f t="shared" si="6"/>
        <v/>
      </c>
      <c r="BN64" s="288"/>
      <c r="BO64" s="267"/>
      <c r="BP64" s="7" t="str">
        <f t="shared" si="30"/>
        <v>-</v>
      </c>
      <c r="BQ64" s="7" t="str">
        <f t="shared" si="31"/>
        <v>-</v>
      </c>
      <c r="BR64" s="368">
        <v>0</v>
      </c>
      <c r="BS64" s="368">
        <v>0</v>
      </c>
      <c r="BT64" s="10" t="str">
        <f t="shared" si="7"/>
        <v/>
      </c>
      <c r="BU64" s="288"/>
      <c r="BV64" s="267"/>
      <c r="BW64" s="7" t="str">
        <f t="shared" si="32"/>
        <v>-</v>
      </c>
      <c r="BX64" s="7" t="str">
        <f t="shared" si="33"/>
        <v>-</v>
      </c>
      <c r="BY64" s="368">
        <v>0</v>
      </c>
      <c r="BZ64" s="368">
        <v>0</v>
      </c>
      <c r="CA64" s="10" t="str">
        <f t="shared" si="8"/>
        <v/>
      </c>
      <c r="CB64" s="288"/>
      <c r="CC64" s="267"/>
      <c r="CD64" s="7" t="str">
        <f t="shared" si="34"/>
        <v>-</v>
      </c>
      <c r="CE64" s="7" t="str">
        <f t="shared" si="35"/>
        <v>-</v>
      </c>
      <c r="CF64" s="368">
        <v>0</v>
      </c>
      <c r="CG64" s="368">
        <v>0</v>
      </c>
      <c r="CH64" s="10" t="str">
        <f t="shared" si="9"/>
        <v/>
      </c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</row>
    <row r="65" spans="1:120" x14ac:dyDescent="0.2">
      <c r="A65" s="428"/>
      <c r="B65" s="56" t="s">
        <v>26</v>
      </c>
      <c r="C65" s="266"/>
      <c r="D65" s="267"/>
      <c r="E65" s="7" t="str">
        <f t="shared" si="10"/>
        <v>-</v>
      </c>
      <c r="F65" s="7" t="str">
        <f t="shared" si="11"/>
        <v>-</v>
      </c>
      <c r="G65" s="368">
        <v>0</v>
      </c>
      <c r="H65" s="368">
        <v>0</v>
      </c>
      <c r="I65" s="9" t="str">
        <f t="shared" si="12"/>
        <v/>
      </c>
      <c r="J65" s="288"/>
      <c r="K65" s="267"/>
      <c r="L65" s="7" t="str">
        <f t="shared" si="13"/>
        <v>-</v>
      </c>
      <c r="M65" s="7" t="str">
        <f t="shared" si="14"/>
        <v>-</v>
      </c>
      <c r="N65" s="368">
        <v>0</v>
      </c>
      <c r="O65" s="368">
        <v>0</v>
      </c>
      <c r="P65" s="10" t="str">
        <f t="shared" si="0"/>
        <v/>
      </c>
      <c r="Q65" s="288"/>
      <c r="R65" s="267"/>
      <c r="S65" s="7" t="str">
        <f t="shared" si="15"/>
        <v>-</v>
      </c>
      <c r="T65" s="7" t="str">
        <f t="shared" si="16"/>
        <v>-</v>
      </c>
      <c r="U65" s="368">
        <v>0</v>
      </c>
      <c r="V65" s="368">
        <v>0</v>
      </c>
      <c r="W65" s="10" t="str">
        <f t="shared" si="1"/>
        <v/>
      </c>
      <c r="X65" s="288"/>
      <c r="Y65" s="267"/>
      <c r="Z65" s="7" t="str">
        <f t="shared" si="17"/>
        <v>-</v>
      </c>
      <c r="AA65" s="7" t="str">
        <f t="shared" si="18"/>
        <v>-</v>
      </c>
      <c r="AB65" s="368">
        <v>0</v>
      </c>
      <c r="AC65" s="368">
        <v>0</v>
      </c>
      <c r="AD65" s="10" t="str">
        <f t="shared" si="36"/>
        <v/>
      </c>
      <c r="AE65" s="288"/>
      <c r="AF65" s="267"/>
      <c r="AG65" s="7" t="str">
        <f t="shared" si="20"/>
        <v>-</v>
      </c>
      <c r="AH65" s="7" t="str">
        <f t="shared" si="21"/>
        <v>-</v>
      </c>
      <c r="AI65" s="368">
        <v>0</v>
      </c>
      <c r="AJ65" s="368">
        <v>0</v>
      </c>
      <c r="AK65" s="10" t="str">
        <f t="shared" si="2"/>
        <v/>
      </c>
      <c r="AL65" s="288"/>
      <c r="AM65" s="267"/>
      <c r="AN65" s="7" t="str">
        <f t="shared" si="22"/>
        <v>-</v>
      </c>
      <c r="AO65" s="7" t="str">
        <f t="shared" si="23"/>
        <v>-</v>
      </c>
      <c r="AP65" s="368">
        <v>0</v>
      </c>
      <c r="AQ65" s="368">
        <v>0</v>
      </c>
      <c r="AR65" s="10" t="str">
        <f t="shared" si="3"/>
        <v/>
      </c>
      <c r="AS65" s="288"/>
      <c r="AT65" s="267"/>
      <c r="AU65" s="7" t="str">
        <f t="shared" si="24"/>
        <v>-</v>
      </c>
      <c r="AV65" s="7" t="str">
        <f t="shared" si="25"/>
        <v>-</v>
      </c>
      <c r="AW65" s="368">
        <v>0</v>
      </c>
      <c r="AX65" s="368">
        <v>0</v>
      </c>
      <c r="AY65" s="10" t="str">
        <f t="shared" si="4"/>
        <v/>
      </c>
      <c r="AZ65" s="288"/>
      <c r="BA65" s="267"/>
      <c r="BB65" s="7" t="str">
        <f t="shared" si="26"/>
        <v>-</v>
      </c>
      <c r="BC65" s="7" t="str">
        <f t="shared" si="27"/>
        <v>-</v>
      </c>
      <c r="BD65" s="368">
        <v>0</v>
      </c>
      <c r="BE65" s="368">
        <v>0</v>
      </c>
      <c r="BF65" s="10" t="str">
        <f t="shared" si="5"/>
        <v/>
      </c>
      <c r="BG65" s="288"/>
      <c r="BH65" s="267"/>
      <c r="BI65" s="7" t="str">
        <f t="shared" si="28"/>
        <v>-</v>
      </c>
      <c r="BJ65" s="7" t="str">
        <f t="shared" si="29"/>
        <v>-</v>
      </c>
      <c r="BK65" s="368">
        <v>0</v>
      </c>
      <c r="BL65" s="368">
        <v>0</v>
      </c>
      <c r="BM65" s="10" t="str">
        <f t="shared" si="6"/>
        <v/>
      </c>
      <c r="BN65" s="288"/>
      <c r="BO65" s="267"/>
      <c r="BP65" s="7" t="str">
        <f t="shared" si="30"/>
        <v>-</v>
      </c>
      <c r="BQ65" s="7" t="str">
        <f t="shared" si="31"/>
        <v>-</v>
      </c>
      <c r="BR65" s="368">
        <v>0</v>
      </c>
      <c r="BS65" s="368">
        <v>0</v>
      </c>
      <c r="BT65" s="10" t="str">
        <f t="shared" si="7"/>
        <v/>
      </c>
      <c r="BU65" s="288"/>
      <c r="BV65" s="267"/>
      <c r="BW65" s="7" t="str">
        <f t="shared" si="32"/>
        <v>-</v>
      </c>
      <c r="BX65" s="7" t="str">
        <f t="shared" si="33"/>
        <v>-</v>
      </c>
      <c r="BY65" s="368">
        <v>0</v>
      </c>
      <c r="BZ65" s="368">
        <v>0</v>
      </c>
      <c r="CA65" s="10" t="str">
        <f t="shared" si="8"/>
        <v/>
      </c>
      <c r="CB65" s="288"/>
      <c r="CC65" s="267"/>
      <c r="CD65" s="7" t="str">
        <f t="shared" si="34"/>
        <v>-</v>
      </c>
      <c r="CE65" s="7" t="str">
        <f t="shared" si="35"/>
        <v>-</v>
      </c>
      <c r="CF65" s="368">
        <v>0</v>
      </c>
      <c r="CG65" s="368">
        <v>0</v>
      </c>
      <c r="CH65" s="10" t="str">
        <f t="shared" si="9"/>
        <v/>
      </c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</row>
    <row r="66" spans="1:120" x14ac:dyDescent="0.2">
      <c r="A66" s="428"/>
      <c r="B66" s="56" t="s">
        <v>27</v>
      </c>
      <c r="C66" s="266"/>
      <c r="D66" s="267"/>
      <c r="E66" s="7" t="str">
        <f t="shared" si="10"/>
        <v>-</v>
      </c>
      <c r="F66" s="7" t="str">
        <f t="shared" si="11"/>
        <v>-</v>
      </c>
      <c r="G66" s="368">
        <v>0</v>
      </c>
      <c r="H66" s="368">
        <v>0</v>
      </c>
      <c r="I66" s="9" t="str">
        <f t="shared" si="12"/>
        <v/>
      </c>
      <c r="J66" s="288"/>
      <c r="K66" s="267"/>
      <c r="L66" s="7" t="str">
        <f t="shared" si="13"/>
        <v>-</v>
      </c>
      <c r="M66" s="7" t="str">
        <f t="shared" si="14"/>
        <v>-</v>
      </c>
      <c r="N66" s="368">
        <v>0</v>
      </c>
      <c r="O66" s="368">
        <v>0</v>
      </c>
      <c r="P66" s="10" t="str">
        <f t="shared" si="0"/>
        <v/>
      </c>
      <c r="Q66" s="288"/>
      <c r="R66" s="267"/>
      <c r="S66" s="7" t="str">
        <f t="shared" si="15"/>
        <v>-</v>
      </c>
      <c r="T66" s="7" t="str">
        <f t="shared" si="16"/>
        <v>-</v>
      </c>
      <c r="U66" s="368">
        <v>0</v>
      </c>
      <c r="V66" s="368">
        <v>0</v>
      </c>
      <c r="W66" s="10" t="str">
        <f t="shared" si="1"/>
        <v/>
      </c>
      <c r="X66" s="288"/>
      <c r="Y66" s="267"/>
      <c r="Z66" s="7" t="str">
        <f t="shared" si="17"/>
        <v>-</v>
      </c>
      <c r="AA66" s="7" t="str">
        <f t="shared" si="18"/>
        <v>-</v>
      </c>
      <c r="AB66" s="368">
        <v>0</v>
      </c>
      <c r="AC66" s="368">
        <v>0</v>
      </c>
      <c r="AD66" s="10" t="str">
        <f t="shared" si="36"/>
        <v/>
      </c>
      <c r="AE66" s="288"/>
      <c r="AF66" s="267"/>
      <c r="AG66" s="7" t="str">
        <f t="shared" si="20"/>
        <v>-</v>
      </c>
      <c r="AH66" s="7" t="str">
        <f t="shared" si="21"/>
        <v>-</v>
      </c>
      <c r="AI66" s="368">
        <v>0</v>
      </c>
      <c r="AJ66" s="368">
        <v>0</v>
      </c>
      <c r="AK66" s="10" t="str">
        <f t="shared" si="2"/>
        <v/>
      </c>
      <c r="AL66" s="288"/>
      <c r="AM66" s="267"/>
      <c r="AN66" s="7" t="str">
        <f t="shared" si="22"/>
        <v>-</v>
      </c>
      <c r="AO66" s="7" t="str">
        <f t="shared" si="23"/>
        <v>-</v>
      </c>
      <c r="AP66" s="368">
        <v>0</v>
      </c>
      <c r="AQ66" s="368">
        <v>0</v>
      </c>
      <c r="AR66" s="10" t="str">
        <f t="shared" si="3"/>
        <v/>
      </c>
      <c r="AS66" s="288"/>
      <c r="AT66" s="267"/>
      <c r="AU66" s="7" t="str">
        <f t="shared" si="24"/>
        <v>-</v>
      </c>
      <c r="AV66" s="7" t="str">
        <f t="shared" si="25"/>
        <v>-</v>
      </c>
      <c r="AW66" s="368">
        <v>0</v>
      </c>
      <c r="AX66" s="368">
        <v>0</v>
      </c>
      <c r="AY66" s="10" t="str">
        <f t="shared" si="4"/>
        <v/>
      </c>
      <c r="AZ66" s="288"/>
      <c r="BA66" s="267"/>
      <c r="BB66" s="7" t="str">
        <f t="shared" si="26"/>
        <v>-</v>
      </c>
      <c r="BC66" s="7" t="str">
        <f t="shared" si="27"/>
        <v>-</v>
      </c>
      <c r="BD66" s="368">
        <v>0</v>
      </c>
      <c r="BE66" s="368">
        <v>0</v>
      </c>
      <c r="BF66" s="10" t="str">
        <f t="shared" si="5"/>
        <v/>
      </c>
      <c r="BG66" s="288"/>
      <c r="BH66" s="267"/>
      <c r="BI66" s="7" t="str">
        <f t="shared" si="28"/>
        <v>-</v>
      </c>
      <c r="BJ66" s="7" t="str">
        <f t="shared" si="29"/>
        <v>-</v>
      </c>
      <c r="BK66" s="368">
        <v>0</v>
      </c>
      <c r="BL66" s="368">
        <v>0</v>
      </c>
      <c r="BM66" s="10" t="str">
        <f t="shared" si="6"/>
        <v/>
      </c>
      <c r="BN66" s="288"/>
      <c r="BO66" s="267"/>
      <c r="BP66" s="7" t="str">
        <f t="shared" si="30"/>
        <v>-</v>
      </c>
      <c r="BQ66" s="7" t="str">
        <f t="shared" si="31"/>
        <v>-</v>
      </c>
      <c r="BR66" s="368">
        <v>0</v>
      </c>
      <c r="BS66" s="368">
        <v>0</v>
      </c>
      <c r="BT66" s="10" t="str">
        <f t="shared" si="7"/>
        <v/>
      </c>
      <c r="BU66" s="288"/>
      <c r="BV66" s="267"/>
      <c r="BW66" s="7" t="str">
        <f t="shared" si="32"/>
        <v>-</v>
      </c>
      <c r="BX66" s="7" t="str">
        <f t="shared" si="33"/>
        <v>-</v>
      </c>
      <c r="BY66" s="368">
        <v>0</v>
      </c>
      <c r="BZ66" s="368">
        <v>0</v>
      </c>
      <c r="CA66" s="10" t="str">
        <f t="shared" si="8"/>
        <v/>
      </c>
      <c r="CB66" s="288"/>
      <c r="CC66" s="267"/>
      <c r="CD66" s="7" t="str">
        <f t="shared" si="34"/>
        <v>-</v>
      </c>
      <c r="CE66" s="7" t="str">
        <f t="shared" si="35"/>
        <v>-</v>
      </c>
      <c r="CF66" s="368">
        <v>0</v>
      </c>
      <c r="CG66" s="368">
        <v>0</v>
      </c>
      <c r="CH66" s="10" t="str">
        <f t="shared" si="9"/>
        <v/>
      </c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</row>
    <row r="67" spans="1:120" x14ac:dyDescent="0.2">
      <c r="A67" s="428"/>
      <c r="B67" s="56" t="s">
        <v>28</v>
      </c>
      <c r="C67" s="266"/>
      <c r="D67" s="267"/>
      <c r="E67" s="7" t="str">
        <f t="shared" si="10"/>
        <v>-</v>
      </c>
      <c r="F67" s="7" t="str">
        <f t="shared" si="11"/>
        <v>-</v>
      </c>
      <c r="G67" s="368">
        <v>0</v>
      </c>
      <c r="H67" s="368">
        <v>0</v>
      </c>
      <c r="I67" s="9" t="str">
        <f t="shared" si="12"/>
        <v/>
      </c>
      <c r="J67" s="288"/>
      <c r="K67" s="267"/>
      <c r="L67" s="7" t="str">
        <f t="shared" si="13"/>
        <v>-</v>
      </c>
      <c r="M67" s="7" t="str">
        <f t="shared" si="14"/>
        <v>-</v>
      </c>
      <c r="N67" s="368">
        <v>0</v>
      </c>
      <c r="O67" s="368">
        <v>0</v>
      </c>
      <c r="P67" s="10" t="str">
        <f t="shared" si="0"/>
        <v/>
      </c>
      <c r="Q67" s="288"/>
      <c r="R67" s="267"/>
      <c r="S67" s="7" t="str">
        <f t="shared" si="15"/>
        <v>-</v>
      </c>
      <c r="T67" s="7" t="str">
        <f t="shared" si="16"/>
        <v>-</v>
      </c>
      <c r="U67" s="368">
        <v>0</v>
      </c>
      <c r="V67" s="368">
        <v>0</v>
      </c>
      <c r="W67" s="10" t="str">
        <f t="shared" si="1"/>
        <v/>
      </c>
      <c r="X67" s="288"/>
      <c r="Y67" s="267"/>
      <c r="Z67" s="7" t="str">
        <f t="shared" si="17"/>
        <v>-</v>
      </c>
      <c r="AA67" s="7" t="str">
        <f t="shared" si="18"/>
        <v>-</v>
      </c>
      <c r="AB67" s="368">
        <v>0</v>
      </c>
      <c r="AC67" s="368">
        <v>0</v>
      </c>
      <c r="AD67" s="10" t="str">
        <f t="shared" si="36"/>
        <v/>
      </c>
      <c r="AE67" s="288"/>
      <c r="AF67" s="267"/>
      <c r="AG67" s="7" t="str">
        <f t="shared" si="20"/>
        <v>-</v>
      </c>
      <c r="AH67" s="7" t="str">
        <f t="shared" si="21"/>
        <v>-</v>
      </c>
      <c r="AI67" s="368">
        <v>0</v>
      </c>
      <c r="AJ67" s="368">
        <v>0</v>
      </c>
      <c r="AK67" s="10" t="str">
        <f t="shared" si="2"/>
        <v/>
      </c>
      <c r="AL67" s="288"/>
      <c r="AM67" s="267"/>
      <c r="AN67" s="7" t="str">
        <f t="shared" si="22"/>
        <v>-</v>
      </c>
      <c r="AO67" s="7" t="str">
        <f t="shared" si="23"/>
        <v>-</v>
      </c>
      <c r="AP67" s="368">
        <v>0</v>
      </c>
      <c r="AQ67" s="368">
        <v>0</v>
      </c>
      <c r="AR67" s="10" t="str">
        <f t="shared" si="3"/>
        <v/>
      </c>
      <c r="AS67" s="288"/>
      <c r="AT67" s="267"/>
      <c r="AU67" s="7" t="str">
        <f t="shared" si="24"/>
        <v>-</v>
      </c>
      <c r="AV67" s="7" t="str">
        <f t="shared" si="25"/>
        <v>-</v>
      </c>
      <c r="AW67" s="368">
        <v>0</v>
      </c>
      <c r="AX67" s="368">
        <v>0</v>
      </c>
      <c r="AY67" s="10" t="str">
        <f t="shared" si="4"/>
        <v/>
      </c>
      <c r="AZ67" s="288"/>
      <c r="BA67" s="267"/>
      <c r="BB67" s="7" t="str">
        <f t="shared" si="26"/>
        <v>-</v>
      </c>
      <c r="BC67" s="7" t="str">
        <f t="shared" si="27"/>
        <v>-</v>
      </c>
      <c r="BD67" s="368">
        <v>0</v>
      </c>
      <c r="BE67" s="368">
        <v>0</v>
      </c>
      <c r="BF67" s="10" t="str">
        <f t="shared" si="5"/>
        <v/>
      </c>
      <c r="BG67" s="288"/>
      <c r="BH67" s="267"/>
      <c r="BI67" s="7" t="str">
        <f t="shared" si="28"/>
        <v>-</v>
      </c>
      <c r="BJ67" s="7" t="str">
        <f t="shared" si="29"/>
        <v>-</v>
      </c>
      <c r="BK67" s="368">
        <v>0</v>
      </c>
      <c r="BL67" s="368">
        <v>0</v>
      </c>
      <c r="BM67" s="10" t="str">
        <f t="shared" si="6"/>
        <v/>
      </c>
      <c r="BN67" s="288"/>
      <c r="BO67" s="267"/>
      <c r="BP67" s="7" t="str">
        <f t="shared" si="30"/>
        <v>-</v>
      </c>
      <c r="BQ67" s="7" t="str">
        <f t="shared" si="31"/>
        <v>-</v>
      </c>
      <c r="BR67" s="368">
        <v>0</v>
      </c>
      <c r="BS67" s="368">
        <v>0</v>
      </c>
      <c r="BT67" s="10" t="str">
        <f t="shared" si="7"/>
        <v/>
      </c>
      <c r="BU67" s="288"/>
      <c r="BV67" s="267"/>
      <c r="BW67" s="7" t="str">
        <f t="shared" si="32"/>
        <v>-</v>
      </c>
      <c r="BX67" s="7" t="str">
        <f t="shared" si="33"/>
        <v>-</v>
      </c>
      <c r="BY67" s="368">
        <v>0</v>
      </c>
      <c r="BZ67" s="368">
        <v>0</v>
      </c>
      <c r="CA67" s="10" t="str">
        <f t="shared" si="8"/>
        <v/>
      </c>
      <c r="CB67" s="288"/>
      <c r="CC67" s="267"/>
      <c r="CD67" s="7" t="str">
        <f t="shared" si="34"/>
        <v>-</v>
      </c>
      <c r="CE67" s="7" t="str">
        <f t="shared" si="35"/>
        <v>-</v>
      </c>
      <c r="CF67" s="368">
        <v>0</v>
      </c>
      <c r="CG67" s="368">
        <v>0</v>
      </c>
      <c r="CH67" s="10" t="str">
        <f t="shared" si="9"/>
        <v/>
      </c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</row>
    <row r="68" spans="1:120" x14ac:dyDescent="0.2">
      <c r="A68" s="428"/>
      <c r="B68" s="56" t="s">
        <v>29</v>
      </c>
      <c r="C68" s="266"/>
      <c r="D68" s="267"/>
      <c r="E68" s="7" t="str">
        <f t="shared" si="10"/>
        <v>-</v>
      </c>
      <c r="F68" s="7" t="str">
        <f t="shared" si="11"/>
        <v>-</v>
      </c>
      <c r="G68" s="368">
        <v>0</v>
      </c>
      <c r="H68" s="368">
        <v>0</v>
      </c>
      <c r="I68" s="9" t="str">
        <f t="shared" si="12"/>
        <v/>
      </c>
      <c r="J68" s="288"/>
      <c r="K68" s="267"/>
      <c r="L68" s="7" t="str">
        <f t="shared" si="13"/>
        <v>-</v>
      </c>
      <c r="M68" s="7" t="str">
        <f t="shared" si="14"/>
        <v>-</v>
      </c>
      <c r="N68" s="368">
        <v>0</v>
      </c>
      <c r="O68" s="368">
        <v>0</v>
      </c>
      <c r="P68" s="10" t="str">
        <f t="shared" si="0"/>
        <v/>
      </c>
      <c r="Q68" s="288"/>
      <c r="R68" s="267"/>
      <c r="S68" s="7" t="str">
        <f t="shared" si="15"/>
        <v>-</v>
      </c>
      <c r="T68" s="7" t="str">
        <f t="shared" si="16"/>
        <v>-</v>
      </c>
      <c r="U68" s="368">
        <v>0</v>
      </c>
      <c r="V68" s="368">
        <v>0</v>
      </c>
      <c r="W68" s="10" t="str">
        <f t="shared" si="1"/>
        <v/>
      </c>
      <c r="X68" s="288"/>
      <c r="Y68" s="267"/>
      <c r="Z68" s="7" t="str">
        <f t="shared" si="17"/>
        <v>-</v>
      </c>
      <c r="AA68" s="7" t="str">
        <f t="shared" si="18"/>
        <v>-</v>
      </c>
      <c r="AB68" s="368">
        <v>0</v>
      </c>
      <c r="AC68" s="368">
        <v>0</v>
      </c>
      <c r="AD68" s="10" t="str">
        <f t="shared" si="36"/>
        <v/>
      </c>
      <c r="AE68" s="288"/>
      <c r="AF68" s="267"/>
      <c r="AG68" s="7" t="str">
        <f t="shared" si="20"/>
        <v>-</v>
      </c>
      <c r="AH68" s="7" t="str">
        <f t="shared" si="21"/>
        <v>-</v>
      </c>
      <c r="AI68" s="368">
        <v>0</v>
      </c>
      <c r="AJ68" s="368">
        <v>0</v>
      </c>
      <c r="AK68" s="10" t="str">
        <f t="shared" si="2"/>
        <v/>
      </c>
      <c r="AL68" s="288"/>
      <c r="AM68" s="267"/>
      <c r="AN68" s="7" t="str">
        <f t="shared" si="22"/>
        <v>-</v>
      </c>
      <c r="AO68" s="7" t="str">
        <f t="shared" si="23"/>
        <v>-</v>
      </c>
      <c r="AP68" s="368">
        <v>0</v>
      </c>
      <c r="AQ68" s="368">
        <v>0</v>
      </c>
      <c r="AR68" s="10" t="str">
        <f t="shared" si="3"/>
        <v/>
      </c>
      <c r="AS68" s="288"/>
      <c r="AT68" s="267"/>
      <c r="AU68" s="7" t="str">
        <f t="shared" si="24"/>
        <v>-</v>
      </c>
      <c r="AV68" s="7" t="str">
        <f t="shared" si="25"/>
        <v>-</v>
      </c>
      <c r="AW68" s="368">
        <v>0</v>
      </c>
      <c r="AX68" s="368">
        <v>0</v>
      </c>
      <c r="AY68" s="10" t="str">
        <f t="shared" si="4"/>
        <v/>
      </c>
      <c r="AZ68" s="288"/>
      <c r="BA68" s="267"/>
      <c r="BB68" s="7" t="str">
        <f t="shared" si="26"/>
        <v>-</v>
      </c>
      <c r="BC68" s="7" t="str">
        <f t="shared" si="27"/>
        <v>-</v>
      </c>
      <c r="BD68" s="368">
        <v>0</v>
      </c>
      <c r="BE68" s="368">
        <v>0</v>
      </c>
      <c r="BF68" s="10" t="str">
        <f t="shared" si="5"/>
        <v/>
      </c>
      <c r="BG68" s="288"/>
      <c r="BH68" s="267"/>
      <c r="BI68" s="7" t="str">
        <f t="shared" si="28"/>
        <v>-</v>
      </c>
      <c r="BJ68" s="7" t="str">
        <f t="shared" si="29"/>
        <v>-</v>
      </c>
      <c r="BK68" s="368">
        <v>0</v>
      </c>
      <c r="BL68" s="368">
        <v>0</v>
      </c>
      <c r="BM68" s="10" t="str">
        <f t="shared" si="6"/>
        <v/>
      </c>
      <c r="BN68" s="288"/>
      <c r="BO68" s="267"/>
      <c r="BP68" s="7" t="str">
        <f t="shared" si="30"/>
        <v>-</v>
      </c>
      <c r="BQ68" s="7" t="str">
        <f t="shared" si="31"/>
        <v>-</v>
      </c>
      <c r="BR68" s="368">
        <v>0</v>
      </c>
      <c r="BS68" s="368">
        <v>0</v>
      </c>
      <c r="BT68" s="10" t="str">
        <f t="shared" si="7"/>
        <v/>
      </c>
      <c r="BU68" s="288"/>
      <c r="BV68" s="267"/>
      <c r="BW68" s="7" t="str">
        <f t="shared" si="32"/>
        <v>-</v>
      </c>
      <c r="BX68" s="7" t="str">
        <f t="shared" si="33"/>
        <v>-</v>
      </c>
      <c r="BY68" s="368">
        <v>0</v>
      </c>
      <c r="BZ68" s="368">
        <v>0</v>
      </c>
      <c r="CA68" s="10" t="str">
        <f t="shared" si="8"/>
        <v/>
      </c>
      <c r="CB68" s="288"/>
      <c r="CC68" s="267"/>
      <c r="CD68" s="7" t="str">
        <f t="shared" si="34"/>
        <v>-</v>
      </c>
      <c r="CE68" s="7" t="str">
        <f t="shared" si="35"/>
        <v>-</v>
      </c>
      <c r="CF68" s="368">
        <v>0</v>
      </c>
      <c r="CG68" s="368">
        <v>0</v>
      </c>
      <c r="CH68" s="10" t="str">
        <f t="shared" si="9"/>
        <v/>
      </c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</row>
    <row r="69" spans="1:120" x14ac:dyDescent="0.2">
      <c r="A69" s="428"/>
      <c r="B69" s="56" t="s">
        <v>30</v>
      </c>
      <c r="C69" s="266"/>
      <c r="D69" s="267"/>
      <c r="E69" s="7" t="str">
        <f t="shared" si="10"/>
        <v>-</v>
      </c>
      <c r="F69" s="7" t="str">
        <f t="shared" si="11"/>
        <v>-</v>
      </c>
      <c r="G69" s="368">
        <v>0</v>
      </c>
      <c r="H69" s="368">
        <v>0</v>
      </c>
      <c r="I69" s="9" t="str">
        <f t="shared" si="12"/>
        <v/>
      </c>
      <c r="J69" s="288"/>
      <c r="K69" s="267"/>
      <c r="L69" s="7" t="str">
        <f t="shared" si="13"/>
        <v>-</v>
      </c>
      <c r="M69" s="7" t="str">
        <f t="shared" si="14"/>
        <v>-</v>
      </c>
      <c r="N69" s="368">
        <v>0</v>
      </c>
      <c r="O69" s="368">
        <v>0</v>
      </c>
      <c r="P69" s="10" t="str">
        <f t="shared" si="0"/>
        <v/>
      </c>
      <c r="Q69" s="288"/>
      <c r="R69" s="267"/>
      <c r="S69" s="7" t="str">
        <f t="shared" si="15"/>
        <v>-</v>
      </c>
      <c r="T69" s="7" t="str">
        <f t="shared" si="16"/>
        <v>-</v>
      </c>
      <c r="U69" s="368">
        <v>0</v>
      </c>
      <c r="V69" s="368">
        <v>0</v>
      </c>
      <c r="W69" s="10" t="str">
        <f t="shared" si="1"/>
        <v/>
      </c>
      <c r="X69" s="288"/>
      <c r="Y69" s="267"/>
      <c r="Z69" s="7" t="str">
        <f t="shared" si="17"/>
        <v>-</v>
      </c>
      <c r="AA69" s="7" t="str">
        <f t="shared" si="18"/>
        <v>-</v>
      </c>
      <c r="AB69" s="368">
        <v>0</v>
      </c>
      <c r="AC69" s="368">
        <v>0</v>
      </c>
      <c r="AD69" s="10" t="str">
        <f t="shared" si="36"/>
        <v/>
      </c>
      <c r="AE69" s="288"/>
      <c r="AF69" s="267"/>
      <c r="AG69" s="7" t="str">
        <f t="shared" si="20"/>
        <v>-</v>
      </c>
      <c r="AH69" s="7" t="str">
        <f t="shared" si="21"/>
        <v>-</v>
      </c>
      <c r="AI69" s="368">
        <v>0</v>
      </c>
      <c r="AJ69" s="368">
        <v>0</v>
      </c>
      <c r="AK69" s="10" t="str">
        <f t="shared" si="2"/>
        <v/>
      </c>
      <c r="AL69" s="288"/>
      <c r="AM69" s="267"/>
      <c r="AN69" s="7" t="str">
        <f t="shared" si="22"/>
        <v>-</v>
      </c>
      <c r="AO69" s="7" t="str">
        <f t="shared" si="23"/>
        <v>-</v>
      </c>
      <c r="AP69" s="368">
        <v>0</v>
      </c>
      <c r="AQ69" s="368">
        <v>0</v>
      </c>
      <c r="AR69" s="10" t="str">
        <f t="shared" si="3"/>
        <v/>
      </c>
      <c r="AS69" s="288"/>
      <c r="AT69" s="267"/>
      <c r="AU69" s="7" t="str">
        <f t="shared" si="24"/>
        <v>-</v>
      </c>
      <c r="AV69" s="7" t="str">
        <f t="shared" si="25"/>
        <v>-</v>
      </c>
      <c r="AW69" s="368">
        <v>0</v>
      </c>
      <c r="AX69" s="368">
        <v>0</v>
      </c>
      <c r="AY69" s="10" t="str">
        <f t="shared" si="4"/>
        <v/>
      </c>
      <c r="AZ69" s="288"/>
      <c r="BA69" s="267"/>
      <c r="BB69" s="7" t="str">
        <f t="shared" si="26"/>
        <v>-</v>
      </c>
      <c r="BC69" s="7" t="str">
        <f t="shared" si="27"/>
        <v>-</v>
      </c>
      <c r="BD69" s="368">
        <v>0</v>
      </c>
      <c r="BE69" s="368">
        <v>0</v>
      </c>
      <c r="BF69" s="10" t="str">
        <f t="shared" si="5"/>
        <v/>
      </c>
      <c r="BG69" s="288"/>
      <c r="BH69" s="267"/>
      <c r="BI69" s="7" t="str">
        <f t="shared" si="28"/>
        <v>-</v>
      </c>
      <c r="BJ69" s="7" t="str">
        <f t="shared" si="29"/>
        <v>-</v>
      </c>
      <c r="BK69" s="368">
        <v>0</v>
      </c>
      <c r="BL69" s="368">
        <v>0</v>
      </c>
      <c r="BM69" s="10" t="str">
        <f t="shared" si="6"/>
        <v/>
      </c>
      <c r="BN69" s="288"/>
      <c r="BO69" s="267"/>
      <c r="BP69" s="7" t="str">
        <f t="shared" si="30"/>
        <v>-</v>
      </c>
      <c r="BQ69" s="7" t="str">
        <f t="shared" si="31"/>
        <v>-</v>
      </c>
      <c r="BR69" s="368">
        <v>0</v>
      </c>
      <c r="BS69" s="368">
        <v>0</v>
      </c>
      <c r="BT69" s="10" t="str">
        <f t="shared" si="7"/>
        <v/>
      </c>
      <c r="BU69" s="288"/>
      <c r="BV69" s="267"/>
      <c r="BW69" s="7" t="str">
        <f t="shared" si="32"/>
        <v>-</v>
      </c>
      <c r="BX69" s="7" t="str">
        <f t="shared" si="33"/>
        <v>-</v>
      </c>
      <c r="BY69" s="368">
        <v>0</v>
      </c>
      <c r="BZ69" s="368">
        <v>0</v>
      </c>
      <c r="CA69" s="10" t="str">
        <f t="shared" si="8"/>
        <v/>
      </c>
      <c r="CB69" s="288"/>
      <c r="CC69" s="267"/>
      <c r="CD69" s="7" t="str">
        <f t="shared" si="34"/>
        <v>-</v>
      </c>
      <c r="CE69" s="7" t="str">
        <f t="shared" si="35"/>
        <v>-</v>
      </c>
      <c r="CF69" s="368">
        <v>0</v>
      </c>
      <c r="CG69" s="368">
        <v>0</v>
      </c>
      <c r="CH69" s="10" t="str">
        <f t="shared" si="9"/>
        <v/>
      </c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</row>
    <row r="70" spans="1:120" x14ac:dyDescent="0.2">
      <c r="A70" s="428"/>
      <c r="B70" s="56" t="s">
        <v>31</v>
      </c>
      <c r="C70" s="266"/>
      <c r="D70" s="267"/>
      <c r="E70" s="7" t="str">
        <f t="shared" si="10"/>
        <v>-</v>
      </c>
      <c r="F70" s="7" t="str">
        <f t="shared" si="11"/>
        <v>-</v>
      </c>
      <c r="G70" s="368">
        <v>0</v>
      </c>
      <c r="H70" s="368">
        <v>0</v>
      </c>
      <c r="I70" s="9" t="str">
        <f t="shared" si="12"/>
        <v/>
      </c>
      <c r="J70" s="288"/>
      <c r="K70" s="267"/>
      <c r="L70" s="7" t="str">
        <f t="shared" si="13"/>
        <v>-</v>
      </c>
      <c r="M70" s="7" t="str">
        <f t="shared" si="14"/>
        <v>-</v>
      </c>
      <c r="N70" s="368">
        <v>0</v>
      </c>
      <c r="O70" s="368">
        <v>0</v>
      </c>
      <c r="P70" s="10" t="str">
        <f t="shared" si="0"/>
        <v/>
      </c>
      <c r="Q70" s="288"/>
      <c r="R70" s="267"/>
      <c r="S70" s="7" t="str">
        <f t="shared" si="15"/>
        <v>-</v>
      </c>
      <c r="T70" s="7" t="str">
        <f t="shared" si="16"/>
        <v>-</v>
      </c>
      <c r="U70" s="368">
        <v>0</v>
      </c>
      <c r="V70" s="368">
        <v>0</v>
      </c>
      <c r="W70" s="10" t="str">
        <f t="shared" si="1"/>
        <v/>
      </c>
      <c r="X70" s="288"/>
      <c r="Y70" s="267"/>
      <c r="Z70" s="7" t="str">
        <f t="shared" si="17"/>
        <v>-</v>
      </c>
      <c r="AA70" s="7" t="str">
        <f t="shared" si="18"/>
        <v>-</v>
      </c>
      <c r="AB70" s="368">
        <v>0</v>
      </c>
      <c r="AC70" s="368">
        <v>0</v>
      </c>
      <c r="AD70" s="10" t="str">
        <f t="shared" si="36"/>
        <v/>
      </c>
      <c r="AE70" s="288"/>
      <c r="AF70" s="267"/>
      <c r="AG70" s="7" t="str">
        <f t="shared" si="20"/>
        <v>-</v>
      </c>
      <c r="AH70" s="7" t="str">
        <f t="shared" si="21"/>
        <v>-</v>
      </c>
      <c r="AI70" s="368">
        <v>0</v>
      </c>
      <c r="AJ70" s="368">
        <v>0</v>
      </c>
      <c r="AK70" s="10" t="str">
        <f t="shared" si="2"/>
        <v/>
      </c>
      <c r="AL70" s="288"/>
      <c r="AM70" s="267"/>
      <c r="AN70" s="7" t="str">
        <f t="shared" si="22"/>
        <v>-</v>
      </c>
      <c r="AO70" s="7" t="str">
        <f t="shared" si="23"/>
        <v>-</v>
      </c>
      <c r="AP70" s="368">
        <v>0</v>
      </c>
      <c r="AQ70" s="368">
        <v>0</v>
      </c>
      <c r="AR70" s="10" t="str">
        <f t="shared" si="3"/>
        <v/>
      </c>
      <c r="AS70" s="288"/>
      <c r="AT70" s="267"/>
      <c r="AU70" s="7" t="str">
        <f t="shared" si="24"/>
        <v>-</v>
      </c>
      <c r="AV70" s="7" t="str">
        <f t="shared" si="25"/>
        <v>-</v>
      </c>
      <c r="AW70" s="368">
        <v>0</v>
      </c>
      <c r="AX70" s="368">
        <v>0</v>
      </c>
      <c r="AY70" s="10" t="str">
        <f t="shared" si="4"/>
        <v/>
      </c>
      <c r="AZ70" s="288"/>
      <c r="BA70" s="267"/>
      <c r="BB70" s="7" t="str">
        <f t="shared" si="26"/>
        <v>-</v>
      </c>
      <c r="BC70" s="7" t="str">
        <f t="shared" si="27"/>
        <v>-</v>
      </c>
      <c r="BD70" s="368">
        <v>0</v>
      </c>
      <c r="BE70" s="368">
        <v>0</v>
      </c>
      <c r="BF70" s="10" t="str">
        <f t="shared" si="5"/>
        <v/>
      </c>
      <c r="BG70" s="288"/>
      <c r="BH70" s="267"/>
      <c r="BI70" s="7" t="str">
        <f t="shared" si="28"/>
        <v>-</v>
      </c>
      <c r="BJ70" s="7" t="str">
        <f t="shared" si="29"/>
        <v>-</v>
      </c>
      <c r="BK70" s="368">
        <v>0</v>
      </c>
      <c r="BL70" s="368">
        <v>0</v>
      </c>
      <c r="BM70" s="10" t="str">
        <f t="shared" si="6"/>
        <v/>
      </c>
      <c r="BN70" s="288"/>
      <c r="BO70" s="267"/>
      <c r="BP70" s="7" t="str">
        <f t="shared" si="30"/>
        <v>-</v>
      </c>
      <c r="BQ70" s="7" t="str">
        <f t="shared" si="31"/>
        <v>-</v>
      </c>
      <c r="BR70" s="368">
        <v>0</v>
      </c>
      <c r="BS70" s="368">
        <v>0</v>
      </c>
      <c r="BT70" s="10" t="str">
        <f t="shared" si="7"/>
        <v/>
      </c>
      <c r="BU70" s="288"/>
      <c r="BV70" s="267"/>
      <c r="BW70" s="7" t="str">
        <f t="shared" si="32"/>
        <v>-</v>
      </c>
      <c r="BX70" s="7" t="str">
        <f t="shared" si="33"/>
        <v>-</v>
      </c>
      <c r="BY70" s="368">
        <v>0</v>
      </c>
      <c r="BZ70" s="368">
        <v>0</v>
      </c>
      <c r="CA70" s="10" t="str">
        <f t="shared" si="8"/>
        <v/>
      </c>
      <c r="CB70" s="288"/>
      <c r="CC70" s="267"/>
      <c r="CD70" s="7" t="str">
        <f t="shared" si="34"/>
        <v>-</v>
      </c>
      <c r="CE70" s="7" t="str">
        <f t="shared" si="35"/>
        <v>-</v>
      </c>
      <c r="CF70" s="368">
        <v>0</v>
      </c>
      <c r="CG70" s="368">
        <v>0</v>
      </c>
      <c r="CH70" s="10" t="str">
        <f t="shared" si="9"/>
        <v/>
      </c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</row>
    <row r="71" spans="1:120" ht="13.5" thickBot="1" x14ac:dyDescent="0.25">
      <c r="A71" s="429"/>
      <c r="B71" s="57" t="s">
        <v>32</v>
      </c>
      <c r="C71" s="339"/>
      <c r="D71" s="340"/>
      <c r="E71" s="81" t="str">
        <f t="shared" si="10"/>
        <v>-</v>
      </c>
      <c r="F71" s="81" t="str">
        <f t="shared" si="11"/>
        <v>-</v>
      </c>
      <c r="G71" s="368">
        <v>0</v>
      </c>
      <c r="H71" s="368">
        <v>0</v>
      </c>
      <c r="I71" s="134" t="str">
        <f t="shared" si="12"/>
        <v/>
      </c>
      <c r="J71" s="341"/>
      <c r="K71" s="340"/>
      <c r="L71" s="81" t="str">
        <f t="shared" si="13"/>
        <v>-</v>
      </c>
      <c r="M71" s="81" t="str">
        <f t="shared" si="14"/>
        <v>-</v>
      </c>
      <c r="N71" s="368">
        <v>0</v>
      </c>
      <c r="O71" s="368">
        <v>0</v>
      </c>
      <c r="P71" s="135" t="str">
        <f t="shared" si="0"/>
        <v/>
      </c>
      <c r="Q71" s="341"/>
      <c r="R71" s="340"/>
      <c r="S71" s="81" t="str">
        <f t="shared" si="15"/>
        <v>-</v>
      </c>
      <c r="T71" s="81" t="str">
        <f t="shared" si="16"/>
        <v>-</v>
      </c>
      <c r="U71" s="368">
        <v>0</v>
      </c>
      <c r="V71" s="368">
        <v>0</v>
      </c>
      <c r="W71" s="135" t="str">
        <f t="shared" si="1"/>
        <v/>
      </c>
      <c r="X71" s="341"/>
      <c r="Y71" s="340"/>
      <c r="Z71" s="81" t="str">
        <f t="shared" si="17"/>
        <v>-</v>
      </c>
      <c r="AA71" s="81" t="str">
        <f t="shared" si="18"/>
        <v>-</v>
      </c>
      <c r="AB71" s="368">
        <v>0</v>
      </c>
      <c r="AC71" s="368">
        <v>0</v>
      </c>
      <c r="AD71" s="135" t="str">
        <f t="shared" si="36"/>
        <v/>
      </c>
      <c r="AE71" s="341"/>
      <c r="AF71" s="340"/>
      <c r="AG71" s="81" t="str">
        <f t="shared" si="20"/>
        <v>-</v>
      </c>
      <c r="AH71" s="81" t="str">
        <f t="shared" si="21"/>
        <v>-</v>
      </c>
      <c r="AI71" s="368">
        <v>0</v>
      </c>
      <c r="AJ71" s="368">
        <v>0</v>
      </c>
      <c r="AK71" s="135" t="str">
        <f t="shared" si="2"/>
        <v/>
      </c>
      <c r="AL71" s="341"/>
      <c r="AM71" s="340"/>
      <c r="AN71" s="81" t="str">
        <f t="shared" si="22"/>
        <v>-</v>
      </c>
      <c r="AO71" s="81" t="str">
        <f t="shared" si="23"/>
        <v>-</v>
      </c>
      <c r="AP71" s="368">
        <v>0</v>
      </c>
      <c r="AQ71" s="368">
        <v>0</v>
      </c>
      <c r="AR71" s="135" t="str">
        <f t="shared" si="3"/>
        <v/>
      </c>
      <c r="AS71" s="289"/>
      <c r="AT71" s="269"/>
      <c r="AU71" s="81" t="str">
        <f t="shared" si="24"/>
        <v>-</v>
      </c>
      <c r="AV71" s="81" t="str">
        <f t="shared" si="25"/>
        <v>-</v>
      </c>
      <c r="AW71" s="368">
        <v>0</v>
      </c>
      <c r="AX71" s="368">
        <v>0</v>
      </c>
      <c r="AY71" s="135" t="str">
        <f t="shared" si="4"/>
        <v/>
      </c>
      <c r="AZ71" s="289"/>
      <c r="BA71" s="267"/>
      <c r="BB71" s="81" t="str">
        <f t="shared" si="26"/>
        <v>-</v>
      </c>
      <c r="BC71" s="81" t="str">
        <f t="shared" si="27"/>
        <v>-</v>
      </c>
      <c r="BD71" s="368">
        <v>0</v>
      </c>
      <c r="BE71" s="368">
        <v>0</v>
      </c>
      <c r="BF71" s="135" t="str">
        <f t="shared" si="5"/>
        <v/>
      </c>
      <c r="BG71" s="341"/>
      <c r="BH71" s="340"/>
      <c r="BI71" s="81" t="str">
        <f t="shared" si="28"/>
        <v>-</v>
      </c>
      <c r="BJ71" s="81" t="str">
        <f t="shared" si="29"/>
        <v>-</v>
      </c>
      <c r="BK71" s="368">
        <v>0</v>
      </c>
      <c r="BL71" s="368">
        <v>0</v>
      </c>
      <c r="BM71" s="135" t="str">
        <f t="shared" si="6"/>
        <v/>
      </c>
      <c r="BN71" s="341"/>
      <c r="BO71" s="340"/>
      <c r="BP71" s="81" t="str">
        <f t="shared" si="30"/>
        <v>-</v>
      </c>
      <c r="BQ71" s="81" t="str">
        <f t="shared" si="31"/>
        <v>-</v>
      </c>
      <c r="BR71" s="368">
        <v>0</v>
      </c>
      <c r="BS71" s="368">
        <v>0</v>
      </c>
      <c r="BT71" s="135" t="str">
        <f t="shared" si="7"/>
        <v/>
      </c>
      <c r="BU71" s="341"/>
      <c r="BV71" s="340"/>
      <c r="BW71" s="81" t="str">
        <f t="shared" si="32"/>
        <v>-</v>
      </c>
      <c r="BX71" s="81" t="str">
        <f t="shared" si="33"/>
        <v>-</v>
      </c>
      <c r="BY71" s="368">
        <v>0</v>
      </c>
      <c r="BZ71" s="368">
        <v>0</v>
      </c>
      <c r="CA71" s="135" t="str">
        <f t="shared" si="8"/>
        <v/>
      </c>
      <c r="CB71" s="289"/>
      <c r="CC71" s="269"/>
      <c r="CD71" s="81" t="str">
        <f t="shared" si="34"/>
        <v>-</v>
      </c>
      <c r="CE71" s="81" t="str">
        <f t="shared" si="35"/>
        <v>-</v>
      </c>
      <c r="CF71" s="368">
        <v>0</v>
      </c>
      <c r="CG71" s="368">
        <v>0</v>
      </c>
      <c r="CH71" s="135" t="str">
        <f t="shared" si="9"/>
        <v/>
      </c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</row>
    <row r="72" spans="1:120" ht="16.5" thickTop="1" thickBot="1" x14ac:dyDescent="0.3">
      <c r="A72" s="16"/>
      <c r="B72" s="64" t="s">
        <v>33</v>
      </c>
      <c r="C72" s="282">
        <f>SUM(C60:C71)</f>
        <v>0</v>
      </c>
      <c r="D72" s="283">
        <f>SUM(D60:D71)</f>
        <v>0</v>
      </c>
      <c r="E72" s="128" t="str">
        <f>IF(C72=0,"-",(C72/D72*1000))</f>
        <v>-</v>
      </c>
      <c r="F72" s="128" t="str">
        <f t="shared" si="11"/>
        <v>-</v>
      </c>
      <c r="G72" s="368">
        <v>0</v>
      </c>
      <c r="H72" s="368">
        <v>0</v>
      </c>
      <c r="I72" s="129" t="str">
        <f t="shared" si="12"/>
        <v/>
      </c>
      <c r="J72" s="295">
        <f>SUM(J60:J71)</f>
        <v>0</v>
      </c>
      <c r="K72" s="283">
        <f>SUM(K60:K71)</f>
        <v>0</v>
      </c>
      <c r="L72" s="128" t="str">
        <f t="shared" si="13"/>
        <v>-</v>
      </c>
      <c r="M72" s="128" t="str">
        <f t="shared" si="14"/>
        <v>-</v>
      </c>
      <c r="N72" s="368">
        <v>0</v>
      </c>
      <c r="O72" s="368">
        <v>0</v>
      </c>
      <c r="P72" s="131" t="str">
        <f t="shared" ref="P72:P85" si="37">IF(J72=0,"",(((M72*0.001)+2.58*(SQRT(M72*0.001/J72))))*1000)</f>
        <v/>
      </c>
      <c r="Q72" s="295">
        <f>SUM(Q60:Q71)</f>
        <v>0</v>
      </c>
      <c r="R72" s="283">
        <f>SUM(R60:R71)</f>
        <v>0</v>
      </c>
      <c r="S72" s="128" t="str">
        <f t="shared" si="15"/>
        <v>-</v>
      </c>
      <c r="T72" s="128" t="str">
        <f t="shared" si="16"/>
        <v>-</v>
      </c>
      <c r="U72" s="368">
        <v>0</v>
      </c>
      <c r="V72" s="368">
        <v>0</v>
      </c>
      <c r="W72" s="131" t="str">
        <f t="shared" ref="W72:W85" si="38">IF(Q72=0,"",(((T72*0.001)+2.58*(SQRT(T72*0.001/Q72))))*1000)</f>
        <v/>
      </c>
      <c r="X72" s="295">
        <f>SUM(X60:X71)</f>
        <v>0</v>
      </c>
      <c r="Y72" s="283">
        <f>SUM(Y60:Y71)</f>
        <v>0</v>
      </c>
      <c r="Z72" s="128" t="str">
        <f t="shared" si="17"/>
        <v>-</v>
      </c>
      <c r="AA72" s="128" t="str">
        <f t="shared" si="18"/>
        <v>-</v>
      </c>
      <c r="AB72" s="368">
        <v>0</v>
      </c>
      <c r="AC72" s="368">
        <v>0</v>
      </c>
      <c r="AD72" s="131" t="str">
        <f t="shared" si="36"/>
        <v/>
      </c>
      <c r="AE72" s="295">
        <f>SUM(AE60:AE71)</f>
        <v>0</v>
      </c>
      <c r="AF72" s="283">
        <f>SUM(AF60:AF71)</f>
        <v>0</v>
      </c>
      <c r="AG72" s="128" t="str">
        <f t="shared" si="20"/>
        <v>-</v>
      </c>
      <c r="AH72" s="128" t="str">
        <f t="shared" si="21"/>
        <v>-</v>
      </c>
      <c r="AI72" s="368">
        <v>0</v>
      </c>
      <c r="AJ72" s="368">
        <v>0</v>
      </c>
      <c r="AK72" s="131" t="str">
        <f t="shared" ref="AK72:AK85" si="39">IF(AE72=0,"",(((AH72*0.001)+2.58*(SQRT(AH72*0.001/AE72))))*1000)</f>
        <v/>
      </c>
      <c r="AL72" s="295">
        <f>SUM(AL60:AL71)</f>
        <v>0</v>
      </c>
      <c r="AM72" s="283">
        <f>SUM(AM60:AM71)</f>
        <v>0</v>
      </c>
      <c r="AN72" s="128" t="str">
        <f t="shared" si="22"/>
        <v>-</v>
      </c>
      <c r="AO72" s="128" t="str">
        <f t="shared" si="23"/>
        <v>-</v>
      </c>
      <c r="AP72" s="368">
        <v>0</v>
      </c>
      <c r="AQ72" s="368">
        <v>0</v>
      </c>
      <c r="AR72" s="131" t="str">
        <f t="shared" ref="AR72:AR85" si="40">IF(AL72=0,"",(((AO72*0.001)+2.58*(SQRT(AO72*0.001/AL72))))*1000)</f>
        <v/>
      </c>
      <c r="AS72" s="290">
        <f>SUM(AS60:AS71)</f>
        <v>0</v>
      </c>
      <c r="AT72" s="275">
        <f>SUM(AT60:AT71)</f>
        <v>0</v>
      </c>
      <c r="AU72" s="128" t="str">
        <f t="shared" si="24"/>
        <v>-</v>
      </c>
      <c r="AV72" s="128" t="str">
        <f t="shared" si="25"/>
        <v>-</v>
      </c>
      <c r="AW72" s="368">
        <v>0</v>
      </c>
      <c r="AX72" s="368">
        <v>0</v>
      </c>
      <c r="AY72" s="131" t="str">
        <f t="shared" ref="AY72:AY85" si="41">IF(AS72=0,"",(((AV72*0.001)+2.58*(SQRT(AV72*0.001/AS72))))*1000)</f>
        <v/>
      </c>
      <c r="AZ72" s="290">
        <f>SUM(AZ60:AZ71)</f>
        <v>0</v>
      </c>
      <c r="BA72" s="275">
        <f>SUM(BA60:BA71)</f>
        <v>0</v>
      </c>
      <c r="BB72" s="128" t="str">
        <f t="shared" si="26"/>
        <v>-</v>
      </c>
      <c r="BC72" s="128" t="str">
        <f t="shared" si="27"/>
        <v>-</v>
      </c>
      <c r="BD72" s="368">
        <v>0</v>
      </c>
      <c r="BE72" s="368">
        <v>0</v>
      </c>
      <c r="BF72" s="131" t="str">
        <f t="shared" ref="BF72:BF85" si="42">IF(AZ72=0,"",(((BC72*0.001)+2.58*(SQRT(BC72*0.001/AZ72))))*1000)</f>
        <v/>
      </c>
      <c r="BG72" s="295">
        <f>SUM(BG60:BG71)</f>
        <v>0</v>
      </c>
      <c r="BH72" s="283">
        <f>SUM(BH60:BH71)</f>
        <v>0</v>
      </c>
      <c r="BI72" s="128" t="str">
        <f t="shared" si="28"/>
        <v>-</v>
      </c>
      <c r="BJ72" s="128" t="str">
        <f t="shared" si="29"/>
        <v>-</v>
      </c>
      <c r="BK72" s="368">
        <v>0</v>
      </c>
      <c r="BL72" s="368">
        <v>0</v>
      </c>
      <c r="BM72" s="131" t="str">
        <f t="shared" ref="BM72:BM85" si="43">IF(BG72=0,"",(((BJ72*0.001)+2.58*(SQRT(BJ72*0.001/BG72))))*1000)</f>
        <v/>
      </c>
      <c r="BN72" s="295">
        <f>SUM(BN60:BN71)</f>
        <v>0</v>
      </c>
      <c r="BO72" s="283">
        <f>SUM(BO60:BO71)</f>
        <v>0</v>
      </c>
      <c r="BP72" s="128" t="str">
        <f t="shared" si="30"/>
        <v>-</v>
      </c>
      <c r="BQ72" s="128" t="str">
        <f t="shared" si="31"/>
        <v>-</v>
      </c>
      <c r="BR72" s="368">
        <v>0</v>
      </c>
      <c r="BS72" s="368">
        <v>0</v>
      </c>
      <c r="BT72" s="131" t="str">
        <f t="shared" ref="BT72:BT85" si="44">IF(BN72=0,"",(((BQ72*0.001)+2.58*(SQRT(BQ72*0.001/BN72))))*1000)</f>
        <v/>
      </c>
      <c r="BU72" s="295">
        <f>SUM(BU60:BU71)</f>
        <v>0</v>
      </c>
      <c r="BV72" s="283">
        <f>SUM(BV60:BV71)</f>
        <v>0</v>
      </c>
      <c r="BW72" s="128" t="str">
        <f t="shared" si="32"/>
        <v>-</v>
      </c>
      <c r="BX72" s="128" t="str">
        <f t="shared" si="33"/>
        <v>-</v>
      </c>
      <c r="BY72" s="368">
        <v>0</v>
      </c>
      <c r="BZ72" s="368">
        <v>0</v>
      </c>
      <c r="CA72" s="131" t="str">
        <f t="shared" ref="CA72:CA85" si="45">IF(BU72=0,"",(((BX72*0.001)+2.58*(SQRT(BX72*0.001/BU72))))*1000)</f>
        <v/>
      </c>
      <c r="CB72" s="366">
        <f>SUM(CB60:CB71)</f>
        <v>0</v>
      </c>
      <c r="CC72" s="367">
        <f>SUM(CC60:CC71)</f>
        <v>0</v>
      </c>
      <c r="CD72" s="128" t="str">
        <f t="shared" si="34"/>
        <v>-</v>
      </c>
      <c r="CE72" s="128" t="str">
        <f t="shared" si="35"/>
        <v>-</v>
      </c>
      <c r="CF72" s="368">
        <v>0</v>
      </c>
      <c r="CG72" s="368">
        <v>0</v>
      </c>
      <c r="CH72" s="131" t="str">
        <f t="shared" ref="CH72:CH85" si="46">IF(CB72=0,"",(((CE72*0.001)+2.58*(SQRT(CE72*0.001/CB72))))*1000)</f>
        <v/>
      </c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</row>
    <row r="73" spans="1:120" ht="12.75" customHeight="1" thickTop="1" x14ac:dyDescent="0.2">
      <c r="A73" s="427">
        <v>2010</v>
      </c>
      <c r="B73" s="75" t="s">
        <v>21</v>
      </c>
      <c r="C73" s="264"/>
      <c r="D73" s="265"/>
      <c r="E73" s="77" t="str">
        <f t="shared" ref="E73:E85" si="47">IF(C73=0,"-",(C73/D73*1000))</f>
        <v>-</v>
      </c>
      <c r="F73" s="77" t="str">
        <f t="shared" ref="F73:F84" si="48">IF(ISERROR($C$86/$D$86*1000)=TRUE,"-",($C$86/$D$86*1000))</f>
        <v>-</v>
      </c>
      <c r="G73" s="368">
        <v>0</v>
      </c>
      <c r="H73" s="368">
        <v>0</v>
      </c>
      <c r="I73" s="132" t="str">
        <f t="shared" ref="I73:I85" si="49">IF(C73=0,"",(((F73*0.001)+2.58*(SQRT(F73*0.001/C73))))*1000)</f>
        <v/>
      </c>
      <c r="J73" s="287"/>
      <c r="K73" s="265"/>
      <c r="L73" s="77" t="str">
        <f t="shared" ref="L73:L85" si="50">IF(J73=0,"-",(J73/K73*1000))</f>
        <v>-</v>
      </c>
      <c r="M73" s="77" t="str">
        <f t="shared" ref="M73:M85" si="51">IF(ISERROR($J$86/$K$86*1000)=TRUE,"-",($J$86/$K$86*1000))</f>
        <v>-</v>
      </c>
      <c r="N73" s="368">
        <v>0</v>
      </c>
      <c r="O73" s="368">
        <v>0</v>
      </c>
      <c r="P73" s="133" t="str">
        <f t="shared" si="37"/>
        <v/>
      </c>
      <c r="Q73" s="287"/>
      <c r="R73" s="265"/>
      <c r="S73" s="77" t="str">
        <f t="shared" ref="S73:S85" si="52">IF(Q73=0,"-",(Q73/R73*1000))</f>
        <v>-</v>
      </c>
      <c r="T73" s="77" t="str">
        <f t="shared" ref="T73:T85" si="53">IF(ISERROR($Q$86/$R$86*1000)=TRUE,"-",($Q$86/$R$86*1000))</f>
        <v>-</v>
      </c>
      <c r="U73" s="368">
        <v>0</v>
      </c>
      <c r="V73" s="368">
        <v>0</v>
      </c>
      <c r="W73" s="133" t="str">
        <f t="shared" si="38"/>
        <v/>
      </c>
      <c r="X73" s="287"/>
      <c r="Y73" s="265"/>
      <c r="Z73" s="77" t="str">
        <f t="shared" ref="Z73:Z84" si="54">IF(X73=0,"-",(X73/Y73*1000))</f>
        <v>-</v>
      </c>
      <c r="AA73" s="77" t="str">
        <f t="shared" ref="AA73:AA85" si="55">IF(ISERROR($X$86/$Y$86*1000)=TRUE,"-",($X$86/$Y$86*1000))</f>
        <v>-</v>
      </c>
      <c r="AB73" s="368">
        <v>0</v>
      </c>
      <c r="AC73" s="368">
        <v>0</v>
      </c>
      <c r="AD73" s="133" t="str">
        <f t="shared" si="36"/>
        <v/>
      </c>
      <c r="AE73" s="287"/>
      <c r="AF73" s="265"/>
      <c r="AG73" s="77" t="str">
        <f t="shared" ref="AG73:AG85" si="56">IF(AE73=0,"-",(AE73/AF73*1000))</f>
        <v>-</v>
      </c>
      <c r="AH73" s="77" t="str">
        <f t="shared" ref="AH73:AH85" si="57">IF(ISERROR($AE$86/$AF$86*1000)=TRUE,"-",($AE$86/$AF$86*1000))</f>
        <v>-</v>
      </c>
      <c r="AI73" s="368">
        <v>0</v>
      </c>
      <c r="AJ73" s="368">
        <v>0</v>
      </c>
      <c r="AK73" s="133" t="str">
        <f t="shared" si="39"/>
        <v/>
      </c>
      <c r="AL73" s="287"/>
      <c r="AM73" s="265"/>
      <c r="AN73" s="77" t="str">
        <f t="shared" ref="AN73:AN85" si="58">IF(AL73=0,"-",(AL73/AM73*1000))</f>
        <v>-</v>
      </c>
      <c r="AO73" s="77" t="str">
        <f t="shared" ref="AO73:AO85" si="59">IF(ISERROR($AL$86/$AM$86*1000)=TRUE,"-",($AL$86/$AM$86*1000))</f>
        <v>-</v>
      </c>
      <c r="AP73" s="368">
        <v>0</v>
      </c>
      <c r="AQ73" s="368">
        <v>0</v>
      </c>
      <c r="AR73" s="133" t="str">
        <f t="shared" si="40"/>
        <v/>
      </c>
      <c r="AS73" s="291"/>
      <c r="AT73" s="273"/>
      <c r="AU73" s="77" t="str">
        <f t="shared" ref="AU73:AU85" si="60">IF(AS73=0,"-",(AS73/AT73*1000))</f>
        <v>-</v>
      </c>
      <c r="AV73" s="77" t="str">
        <f t="shared" ref="AV73:AV85" si="61">IF(ISERROR($AS$86/$AT$86*1000)=TRUE,"-",($AS$86/$AT$86*1000))</f>
        <v>-</v>
      </c>
      <c r="AW73" s="368">
        <v>0</v>
      </c>
      <c r="AX73" s="368">
        <v>0</v>
      </c>
      <c r="AY73" s="133" t="str">
        <f t="shared" si="41"/>
        <v/>
      </c>
      <c r="AZ73" s="291"/>
      <c r="BA73" s="273"/>
      <c r="BB73" s="77" t="str">
        <f t="shared" ref="BB73:BB85" si="62">IF(AZ73=0,"-",(AZ73/BA73*1000))</f>
        <v>-</v>
      </c>
      <c r="BC73" s="77" t="str">
        <f t="shared" ref="BC73:BC85" si="63">IF(ISERROR($AZ$86/$BA$86*1000)=TRUE,"-",($AZ$86/$BA$86*1000))</f>
        <v>-</v>
      </c>
      <c r="BD73" s="368">
        <v>0</v>
      </c>
      <c r="BE73" s="368">
        <v>0</v>
      </c>
      <c r="BF73" s="133" t="str">
        <f t="shared" si="42"/>
        <v/>
      </c>
      <c r="BG73" s="287"/>
      <c r="BH73" s="265"/>
      <c r="BI73" s="77" t="str">
        <f t="shared" ref="BI73:BI85" si="64">IF(BG73=0,"-",(BG73/BH73*1000))</f>
        <v>-</v>
      </c>
      <c r="BJ73" s="77" t="str">
        <f t="shared" ref="BJ73:BJ85" si="65">IF(ISERROR($BG$86/$BH$86*1000)=TRUE,"-",($BG$86/$BH$86*1000))</f>
        <v>-</v>
      </c>
      <c r="BK73" s="368">
        <v>0</v>
      </c>
      <c r="BL73" s="368">
        <v>0</v>
      </c>
      <c r="BM73" s="133" t="str">
        <f t="shared" si="43"/>
        <v/>
      </c>
      <c r="BN73" s="287"/>
      <c r="BO73" s="265"/>
      <c r="BP73" s="77" t="str">
        <f t="shared" ref="BP73:BP85" si="66">IF(BN73=0,"-",(BN73/BO73*1000))</f>
        <v>-</v>
      </c>
      <c r="BQ73" s="77" t="str">
        <f t="shared" ref="BQ73:BQ85" si="67">IF(ISERROR($BN$86/$BO$86*1000)=TRUE,"-",($BN$86/$BO$86*1000))</f>
        <v>-</v>
      </c>
      <c r="BR73" s="368">
        <v>0</v>
      </c>
      <c r="BS73" s="368">
        <v>0</v>
      </c>
      <c r="BT73" s="133" t="str">
        <f t="shared" si="44"/>
        <v/>
      </c>
      <c r="BU73" s="287"/>
      <c r="BV73" s="265"/>
      <c r="BW73" s="77" t="str">
        <f t="shared" ref="BW73:BW85" si="68">IF(BU73=0,"-",(BU73/BV73*1000))</f>
        <v>-</v>
      </c>
      <c r="BX73" s="77" t="str">
        <f t="shared" ref="BX73:BX85" si="69">IF(ISERROR($BU$86/$BV$86*1000)=TRUE,"-",($BU$86/$BV$86*1000))</f>
        <v>-</v>
      </c>
      <c r="BY73" s="368">
        <v>0</v>
      </c>
      <c r="BZ73" s="368">
        <v>0</v>
      </c>
      <c r="CA73" s="133" t="str">
        <f t="shared" si="45"/>
        <v/>
      </c>
      <c r="CB73" s="291"/>
      <c r="CC73" s="273"/>
      <c r="CD73" s="77" t="str">
        <f t="shared" ref="CD73:CD85" si="70">IF(CB73=0,"-",(CB73/CC73*1000))</f>
        <v>-</v>
      </c>
      <c r="CE73" s="77" t="str">
        <f t="shared" ref="CE73:CE85" si="71">IF(ISERROR($CB$86/$CC$86*1000)=TRUE,"-",($CB$86/$CC$86*1000))</f>
        <v>-</v>
      </c>
      <c r="CF73" s="368">
        <v>0</v>
      </c>
      <c r="CG73" s="368">
        <v>0</v>
      </c>
      <c r="CH73" s="133" t="str">
        <f t="shared" si="46"/>
        <v/>
      </c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</row>
    <row r="74" spans="1:120" x14ac:dyDescent="0.2">
      <c r="A74" s="428"/>
      <c r="B74" s="56" t="s">
        <v>22</v>
      </c>
      <c r="C74" s="266"/>
      <c r="D74" s="267"/>
      <c r="E74" s="7" t="str">
        <f t="shared" si="47"/>
        <v>-</v>
      </c>
      <c r="F74" s="7" t="str">
        <f t="shared" si="48"/>
        <v>-</v>
      </c>
      <c r="G74" s="368">
        <v>0</v>
      </c>
      <c r="H74" s="368">
        <v>0</v>
      </c>
      <c r="I74" s="9" t="str">
        <f t="shared" si="49"/>
        <v/>
      </c>
      <c r="J74" s="288"/>
      <c r="K74" s="267"/>
      <c r="L74" s="7" t="str">
        <f t="shared" si="50"/>
        <v>-</v>
      </c>
      <c r="M74" s="7" t="str">
        <f t="shared" si="51"/>
        <v>-</v>
      </c>
      <c r="N74" s="368">
        <v>0</v>
      </c>
      <c r="O74" s="368">
        <v>0</v>
      </c>
      <c r="P74" s="10" t="str">
        <f t="shared" si="37"/>
        <v/>
      </c>
      <c r="Q74" s="288"/>
      <c r="R74" s="267"/>
      <c r="S74" s="7" t="str">
        <f t="shared" si="52"/>
        <v>-</v>
      </c>
      <c r="T74" s="7" t="str">
        <f t="shared" si="53"/>
        <v>-</v>
      </c>
      <c r="U74" s="368">
        <v>0</v>
      </c>
      <c r="V74" s="368">
        <v>0</v>
      </c>
      <c r="W74" s="10" t="str">
        <f t="shared" si="38"/>
        <v/>
      </c>
      <c r="X74" s="288"/>
      <c r="Y74" s="267"/>
      <c r="Z74" s="7" t="str">
        <f t="shared" si="54"/>
        <v>-</v>
      </c>
      <c r="AA74" s="7" t="str">
        <f t="shared" si="55"/>
        <v>-</v>
      </c>
      <c r="AB74" s="368">
        <v>0</v>
      </c>
      <c r="AC74" s="368">
        <v>0</v>
      </c>
      <c r="AD74" s="10" t="str">
        <f t="shared" si="36"/>
        <v/>
      </c>
      <c r="AE74" s="288"/>
      <c r="AF74" s="267"/>
      <c r="AG74" s="7" t="str">
        <f t="shared" si="56"/>
        <v>-</v>
      </c>
      <c r="AH74" s="7" t="str">
        <f t="shared" si="57"/>
        <v>-</v>
      </c>
      <c r="AI74" s="368">
        <v>0</v>
      </c>
      <c r="AJ74" s="368">
        <v>0</v>
      </c>
      <c r="AK74" s="10" t="str">
        <f t="shared" si="39"/>
        <v/>
      </c>
      <c r="AL74" s="288"/>
      <c r="AM74" s="267"/>
      <c r="AN74" s="7" t="str">
        <f t="shared" si="58"/>
        <v>-</v>
      </c>
      <c r="AO74" s="7" t="str">
        <f t="shared" si="59"/>
        <v>-</v>
      </c>
      <c r="AP74" s="368">
        <v>0</v>
      </c>
      <c r="AQ74" s="368">
        <v>0</v>
      </c>
      <c r="AR74" s="10" t="str">
        <f t="shared" si="40"/>
        <v/>
      </c>
      <c r="AS74" s="288"/>
      <c r="AT74" s="267"/>
      <c r="AU74" s="7" t="str">
        <f t="shared" si="60"/>
        <v>-</v>
      </c>
      <c r="AV74" s="7" t="str">
        <f t="shared" si="61"/>
        <v>-</v>
      </c>
      <c r="AW74" s="368">
        <v>0</v>
      </c>
      <c r="AX74" s="368">
        <v>0</v>
      </c>
      <c r="AY74" s="10" t="str">
        <f t="shared" si="41"/>
        <v/>
      </c>
      <c r="AZ74" s="288"/>
      <c r="BA74" s="267"/>
      <c r="BB74" s="7" t="str">
        <f t="shared" si="62"/>
        <v>-</v>
      </c>
      <c r="BC74" s="7" t="str">
        <f t="shared" si="63"/>
        <v>-</v>
      </c>
      <c r="BD74" s="368">
        <v>0</v>
      </c>
      <c r="BE74" s="368">
        <v>0</v>
      </c>
      <c r="BF74" s="10" t="str">
        <f t="shared" si="42"/>
        <v/>
      </c>
      <c r="BG74" s="288"/>
      <c r="BH74" s="267"/>
      <c r="BI74" s="7" t="str">
        <f t="shared" si="64"/>
        <v>-</v>
      </c>
      <c r="BJ74" s="7" t="str">
        <f t="shared" si="65"/>
        <v>-</v>
      </c>
      <c r="BK74" s="368">
        <v>0</v>
      </c>
      <c r="BL74" s="368">
        <v>0</v>
      </c>
      <c r="BM74" s="10" t="str">
        <f t="shared" si="43"/>
        <v/>
      </c>
      <c r="BN74" s="288"/>
      <c r="BO74" s="267"/>
      <c r="BP74" s="7" t="str">
        <f t="shared" si="66"/>
        <v>-</v>
      </c>
      <c r="BQ74" s="7" t="str">
        <f t="shared" si="67"/>
        <v>-</v>
      </c>
      <c r="BR74" s="368">
        <v>0</v>
      </c>
      <c r="BS74" s="368">
        <v>0</v>
      </c>
      <c r="BT74" s="10" t="str">
        <f t="shared" si="44"/>
        <v/>
      </c>
      <c r="BU74" s="288"/>
      <c r="BV74" s="267"/>
      <c r="BW74" s="7" t="str">
        <f t="shared" si="68"/>
        <v>-</v>
      </c>
      <c r="BX74" s="7" t="str">
        <f t="shared" si="69"/>
        <v>-</v>
      </c>
      <c r="BY74" s="368">
        <v>0</v>
      </c>
      <c r="BZ74" s="368">
        <v>0</v>
      </c>
      <c r="CA74" s="10" t="str">
        <f t="shared" si="45"/>
        <v/>
      </c>
      <c r="CB74" s="288"/>
      <c r="CC74" s="267"/>
      <c r="CD74" s="7" t="str">
        <f t="shared" si="70"/>
        <v>-</v>
      </c>
      <c r="CE74" s="7" t="str">
        <f t="shared" si="71"/>
        <v>-</v>
      </c>
      <c r="CF74" s="368">
        <v>0</v>
      </c>
      <c r="CG74" s="368">
        <v>0</v>
      </c>
      <c r="CH74" s="10" t="str">
        <f t="shared" si="46"/>
        <v/>
      </c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</row>
    <row r="75" spans="1:120" x14ac:dyDescent="0.2">
      <c r="A75" s="428"/>
      <c r="B75" s="56" t="s">
        <v>23</v>
      </c>
      <c r="C75" s="266"/>
      <c r="D75" s="267"/>
      <c r="E75" s="7" t="str">
        <f t="shared" si="47"/>
        <v>-</v>
      </c>
      <c r="F75" s="7" t="str">
        <f t="shared" si="48"/>
        <v>-</v>
      </c>
      <c r="G75" s="368">
        <v>0</v>
      </c>
      <c r="H75" s="368">
        <v>0</v>
      </c>
      <c r="I75" s="9" t="str">
        <f t="shared" si="49"/>
        <v/>
      </c>
      <c r="J75" s="288"/>
      <c r="K75" s="267"/>
      <c r="L75" s="7" t="str">
        <f t="shared" si="50"/>
        <v>-</v>
      </c>
      <c r="M75" s="7" t="str">
        <f t="shared" si="51"/>
        <v>-</v>
      </c>
      <c r="N75" s="368">
        <v>0</v>
      </c>
      <c r="O75" s="368">
        <v>0</v>
      </c>
      <c r="P75" s="10" t="str">
        <f t="shared" si="37"/>
        <v/>
      </c>
      <c r="Q75" s="288"/>
      <c r="R75" s="267"/>
      <c r="S75" s="7" t="str">
        <f t="shared" si="52"/>
        <v>-</v>
      </c>
      <c r="T75" s="7" t="str">
        <f t="shared" si="53"/>
        <v>-</v>
      </c>
      <c r="U75" s="368">
        <v>0</v>
      </c>
      <c r="V75" s="368">
        <v>0</v>
      </c>
      <c r="W75" s="10" t="str">
        <f t="shared" si="38"/>
        <v/>
      </c>
      <c r="X75" s="288"/>
      <c r="Y75" s="267"/>
      <c r="Z75" s="7" t="str">
        <f t="shared" si="54"/>
        <v>-</v>
      </c>
      <c r="AA75" s="7" t="str">
        <f t="shared" si="55"/>
        <v>-</v>
      </c>
      <c r="AB75" s="368">
        <v>0</v>
      </c>
      <c r="AC75" s="368">
        <v>0</v>
      </c>
      <c r="AD75" s="10" t="str">
        <f t="shared" si="36"/>
        <v/>
      </c>
      <c r="AE75" s="288"/>
      <c r="AF75" s="267"/>
      <c r="AG75" s="7" t="str">
        <f t="shared" si="56"/>
        <v>-</v>
      </c>
      <c r="AH75" s="7" t="str">
        <f t="shared" si="57"/>
        <v>-</v>
      </c>
      <c r="AI75" s="368">
        <v>0</v>
      </c>
      <c r="AJ75" s="368">
        <v>0</v>
      </c>
      <c r="AK75" s="10" t="str">
        <f t="shared" si="39"/>
        <v/>
      </c>
      <c r="AL75" s="288"/>
      <c r="AM75" s="267"/>
      <c r="AN75" s="7" t="str">
        <f t="shared" si="58"/>
        <v>-</v>
      </c>
      <c r="AO75" s="7" t="str">
        <f t="shared" si="59"/>
        <v>-</v>
      </c>
      <c r="AP75" s="368">
        <v>0</v>
      </c>
      <c r="AQ75" s="368">
        <v>0</v>
      </c>
      <c r="AR75" s="10" t="str">
        <f t="shared" si="40"/>
        <v/>
      </c>
      <c r="AS75" s="288"/>
      <c r="AT75" s="267"/>
      <c r="AU75" s="7" t="str">
        <f t="shared" si="60"/>
        <v>-</v>
      </c>
      <c r="AV75" s="7" t="str">
        <f t="shared" si="61"/>
        <v>-</v>
      </c>
      <c r="AW75" s="368">
        <v>0</v>
      </c>
      <c r="AX75" s="368">
        <v>0</v>
      </c>
      <c r="AY75" s="10" t="str">
        <f t="shared" si="41"/>
        <v/>
      </c>
      <c r="AZ75" s="288"/>
      <c r="BA75" s="267"/>
      <c r="BB75" s="7" t="str">
        <f t="shared" si="62"/>
        <v>-</v>
      </c>
      <c r="BC75" s="7" t="str">
        <f t="shared" si="63"/>
        <v>-</v>
      </c>
      <c r="BD75" s="368">
        <v>0</v>
      </c>
      <c r="BE75" s="368">
        <v>0</v>
      </c>
      <c r="BF75" s="10" t="str">
        <f t="shared" si="42"/>
        <v/>
      </c>
      <c r="BG75" s="288"/>
      <c r="BH75" s="267"/>
      <c r="BI75" s="7" t="str">
        <f t="shared" si="64"/>
        <v>-</v>
      </c>
      <c r="BJ75" s="7" t="str">
        <f t="shared" si="65"/>
        <v>-</v>
      </c>
      <c r="BK75" s="368">
        <v>0</v>
      </c>
      <c r="BL75" s="368">
        <v>0</v>
      </c>
      <c r="BM75" s="10" t="str">
        <f t="shared" si="43"/>
        <v/>
      </c>
      <c r="BN75" s="288"/>
      <c r="BO75" s="267"/>
      <c r="BP75" s="7" t="str">
        <f t="shared" si="66"/>
        <v>-</v>
      </c>
      <c r="BQ75" s="7" t="str">
        <f t="shared" si="67"/>
        <v>-</v>
      </c>
      <c r="BR75" s="368">
        <v>0</v>
      </c>
      <c r="BS75" s="368">
        <v>0</v>
      </c>
      <c r="BT75" s="10" t="str">
        <f t="shared" si="44"/>
        <v/>
      </c>
      <c r="BU75" s="288"/>
      <c r="BV75" s="267"/>
      <c r="BW75" s="7" t="str">
        <f t="shared" si="68"/>
        <v>-</v>
      </c>
      <c r="BX75" s="7" t="str">
        <f t="shared" si="69"/>
        <v>-</v>
      </c>
      <c r="BY75" s="368">
        <v>0</v>
      </c>
      <c r="BZ75" s="368">
        <v>0</v>
      </c>
      <c r="CA75" s="10" t="str">
        <f t="shared" si="45"/>
        <v/>
      </c>
      <c r="CB75" s="288"/>
      <c r="CC75" s="267"/>
      <c r="CD75" s="7" t="str">
        <f t="shared" si="70"/>
        <v>-</v>
      </c>
      <c r="CE75" s="7" t="str">
        <f t="shared" si="71"/>
        <v>-</v>
      </c>
      <c r="CF75" s="368">
        <v>0</v>
      </c>
      <c r="CG75" s="368">
        <v>0</v>
      </c>
      <c r="CH75" s="10" t="str">
        <f t="shared" si="46"/>
        <v/>
      </c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</row>
    <row r="76" spans="1:120" x14ac:dyDescent="0.2">
      <c r="A76" s="428"/>
      <c r="B76" s="56" t="s">
        <v>24</v>
      </c>
      <c r="C76" s="266"/>
      <c r="D76" s="267"/>
      <c r="E76" s="7" t="str">
        <f t="shared" si="47"/>
        <v>-</v>
      </c>
      <c r="F76" s="7" t="str">
        <f t="shared" si="48"/>
        <v>-</v>
      </c>
      <c r="G76" s="368">
        <v>0</v>
      </c>
      <c r="H76" s="368">
        <v>0</v>
      </c>
      <c r="I76" s="9" t="str">
        <f t="shared" si="49"/>
        <v/>
      </c>
      <c r="J76" s="288"/>
      <c r="K76" s="267"/>
      <c r="L76" s="7" t="str">
        <f t="shared" si="50"/>
        <v>-</v>
      </c>
      <c r="M76" s="7" t="str">
        <f t="shared" si="51"/>
        <v>-</v>
      </c>
      <c r="N76" s="368">
        <v>0</v>
      </c>
      <c r="O76" s="368">
        <v>0</v>
      </c>
      <c r="P76" s="10" t="str">
        <f t="shared" si="37"/>
        <v/>
      </c>
      <c r="Q76" s="288"/>
      <c r="R76" s="267"/>
      <c r="S76" s="7" t="str">
        <f t="shared" si="52"/>
        <v>-</v>
      </c>
      <c r="T76" s="7" t="str">
        <f t="shared" si="53"/>
        <v>-</v>
      </c>
      <c r="U76" s="368">
        <v>0</v>
      </c>
      <c r="V76" s="368">
        <v>0</v>
      </c>
      <c r="W76" s="10" t="str">
        <f t="shared" si="38"/>
        <v/>
      </c>
      <c r="X76" s="288"/>
      <c r="Y76" s="267"/>
      <c r="Z76" s="7" t="str">
        <f t="shared" si="54"/>
        <v>-</v>
      </c>
      <c r="AA76" s="7" t="str">
        <f t="shared" si="55"/>
        <v>-</v>
      </c>
      <c r="AB76" s="368">
        <v>0</v>
      </c>
      <c r="AC76" s="368">
        <v>0</v>
      </c>
      <c r="AD76" s="10" t="str">
        <f t="shared" si="36"/>
        <v/>
      </c>
      <c r="AE76" s="288"/>
      <c r="AF76" s="267"/>
      <c r="AG76" s="7" t="str">
        <f t="shared" si="56"/>
        <v>-</v>
      </c>
      <c r="AH76" s="7" t="str">
        <f t="shared" si="57"/>
        <v>-</v>
      </c>
      <c r="AI76" s="368">
        <v>0</v>
      </c>
      <c r="AJ76" s="368">
        <v>0</v>
      </c>
      <c r="AK76" s="10" t="str">
        <f t="shared" si="39"/>
        <v/>
      </c>
      <c r="AL76" s="288"/>
      <c r="AM76" s="267"/>
      <c r="AN76" s="7" t="str">
        <f t="shared" si="58"/>
        <v>-</v>
      </c>
      <c r="AO76" s="7" t="str">
        <f t="shared" si="59"/>
        <v>-</v>
      </c>
      <c r="AP76" s="368">
        <v>0</v>
      </c>
      <c r="AQ76" s="368">
        <v>0</v>
      </c>
      <c r="AR76" s="10" t="str">
        <f t="shared" si="40"/>
        <v/>
      </c>
      <c r="AS76" s="288"/>
      <c r="AT76" s="267"/>
      <c r="AU76" s="7" t="str">
        <f t="shared" si="60"/>
        <v>-</v>
      </c>
      <c r="AV76" s="7" t="str">
        <f t="shared" si="61"/>
        <v>-</v>
      </c>
      <c r="AW76" s="368">
        <v>0</v>
      </c>
      <c r="AX76" s="368">
        <v>0</v>
      </c>
      <c r="AY76" s="10" t="str">
        <f t="shared" si="41"/>
        <v/>
      </c>
      <c r="AZ76" s="288"/>
      <c r="BA76" s="267"/>
      <c r="BB76" s="7" t="str">
        <f t="shared" si="62"/>
        <v>-</v>
      </c>
      <c r="BC76" s="7" t="str">
        <f t="shared" si="63"/>
        <v>-</v>
      </c>
      <c r="BD76" s="368">
        <v>0</v>
      </c>
      <c r="BE76" s="368">
        <v>0</v>
      </c>
      <c r="BF76" s="10" t="str">
        <f t="shared" si="42"/>
        <v/>
      </c>
      <c r="BG76" s="288"/>
      <c r="BH76" s="267"/>
      <c r="BI76" s="7" t="str">
        <f t="shared" si="64"/>
        <v>-</v>
      </c>
      <c r="BJ76" s="7" t="str">
        <f t="shared" si="65"/>
        <v>-</v>
      </c>
      <c r="BK76" s="368">
        <v>0</v>
      </c>
      <c r="BL76" s="368">
        <v>0</v>
      </c>
      <c r="BM76" s="10" t="str">
        <f t="shared" si="43"/>
        <v/>
      </c>
      <c r="BN76" s="288"/>
      <c r="BO76" s="267"/>
      <c r="BP76" s="7" t="str">
        <f t="shared" si="66"/>
        <v>-</v>
      </c>
      <c r="BQ76" s="7" t="str">
        <f t="shared" si="67"/>
        <v>-</v>
      </c>
      <c r="BR76" s="368">
        <v>0</v>
      </c>
      <c r="BS76" s="368">
        <v>0</v>
      </c>
      <c r="BT76" s="10" t="str">
        <f t="shared" si="44"/>
        <v/>
      </c>
      <c r="BU76" s="288"/>
      <c r="BV76" s="267"/>
      <c r="BW76" s="7" t="str">
        <f t="shared" si="68"/>
        <v>-</v>
      </c>
      <c r="BX76" s="7" t="str">
        <f t="shared" si="69"/>
        <v>-</v>
      </c>
      <c r="BY76" s="368">
        <v>0</v>
      </c>
      <c r="BZ76" s="368">
        <v>0</v>
      </c>
      <c r="CA76" s="10" t="str">
        <f t="shared" si="45"/>
        <v/>
      </c>
      <c r="CB76" s="288"/>
      <c r="CC76" s="267"/>
      <c r="CD76" s="7" t="str">
        <f t="shared" si="70"/>
        <v>-</v>
      </c>
      <c r="CE76" s="7" t="str">
        <f t="shared" si="71"/>
        <v>-</v>
      </c>
      <c r="CF76" s="368">
        <v>0</v>
      </c>
      <c r="CG76" s="368">
        <v>0</v>
      </c>
      <c r="CH76" s="10" t="str">
        <f t="shared" si="46"/>
        <v/>
      </c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</row>
    <row r="77" spans="1:120" x14ac:dyDescent="0.2">
      <c r="A77" s="428"/>
      <c r="B77" s="56" t="s">
        <v>25</v>
      </c>
      <c r="C77" s="266"/>
      <c r="D77" s="267"/>
      <c r="E77" s="7" t="str">
        <f t="shared" si="47"/>
        <v>-</v>
      </c>
      <c r="F77" s="7" t="str">
        <f t="shared" si="48"/>
        <v>-</v>
      </c>
      <c r="G77" s="368">
        <v>0</v>
      </c>
      <c r="H77" s="368">
        <v>0</v>
      </c>
      <c r="I77" s="9" t="str">
        <f t="shared" si="49"/>
        <v/>
      </c>
      <c r="J77" s="288"/>
      <c r="K77" s="267"/>
      <c r="L77" s="7" t="str">
        <f t="shared" si="50"/>
        <v>-</v>
      </c>
      <c r="M77" s="7" t="str">
        <f t="shared" si="51"/>
        <v>-</v>
      </c>
      <c r="N77" s="368">
        <v>0</v>
      </c>
      <c r="O77" s="368">
        <v>0</v>
      </c>
      <c r="P77" s="10" t="str">
        <f t="shared" si="37"/>
        <v/>
      </c>
      <c r="Q77" s="288"/>
      <c r="R77" s="267"/>
      <c r="S77" s="7" t="str">
        <f t="shared" si="52"/>
        <v>-</v>
      </c>
      <c r="T77" s="7" t="str">
        <f t="shared" si="53"/>
        <v>-</v>
      </c>
      <c r="U77" s="368">
        <v>0</v>
      </c>
      <c r="V77" s="368">
        <v>0</v>
      </c>
      <c r="W77" s="10" t="str">
        <f t="shared" si="38"/>
        <v/>
      </c>
      <c r="X77" s="288"/>
      <c r="Y77" s="267"/>
      <c r="Z77" s="7" t="str">
        <f t="shared" si="54"/>
        <v>-</v>
      </c>
      <c r="AA77" s="7" t="str">
        <f t="shared" si="55"/>
        <v>-</v>
      </c>
      <c r="AB77" s="368">
        <v>0</v>
      </c>
      <c r="AC77" s="368">
        <v>0</v>
      </c>
      <c r="AD77" s="10" t="str">
        <f t="shared" si="36"/>
        <v/>
      </c>
      <c r="AE77" s="288"/>
      <c r="AF77" s="267"/>
      <c r="AG77" s="7" t="str">
        <f t="shared" si="56"/>
        <v>-</v>
      </c>
      <c r="AH77" s="7" t="str">
        <f t="shared" si="57"/>
        <v>-</v>
      </c>
      <c r="AI77" s="368">
        <v>0</v>
      </c>
      <c r="AJ77" s="368">
        <v>0</v>
      </c>
      <c r="AK77" s="10" t="str">
        <f t="shared" si="39"/>
        <v/>
      </c>
      <c r="AL77" s="288"/>
      <c r="AM77" s="267"/>
      <c r="AN77" s="7" t="str">
        <f t="shared" si="58"/>
        <v>-</v>
      </c>
      <c r="AO77" s="7" t="str">
        <f t="shared" si="59"/>
        <v>-</v>
      </c>
      <c r="AP77" s="368">
        <v>0</v>
      </c>
      <c r="AQ77" s="368">
        <v>0</v>
      </c>
      <c r="AR77" s="10" t="str">
        <f t="shared" si="40"/>
        <v/>
      </c>
      <c r="AS77" s="288"/>
      <c r="AT77" s="267"/>
      <c r="AU77" s="7" t="str">
        <f t="shared" si="60"/>
        <v>-</v>
      </c>
      <c r="AV77" s="7" t="str">
        <f t="shared" si="61"/>
        <v>-</v>
      </c>
      <c r="AW77" s="368">
        <v>0</v>
      </c>
      <c r="AX77" s="368">
        <v>0</v>
      </c>
      <c r="AY77" s="10" t="str">
        <f t="shared" si="41"/>
        <v/>
      </c>
      <c r="AZ77" s="288"/>
      <c r="BA77" s="267"/>
      <c r="BB77" s="7" t="str">
        <f t="shared" si="62"/>
        <v>-</v>
      </c>
      <c r="BC77" s="7" t="str">
        <f t="shared" si="63"/>
        <v>-</v>
      </c>
      <c r="BD77" s="368">
        <v>0</v>
      </c>
      <c r="BE77" s="368">
        <v>0</v>
      </c>
      <c r="BF77" s="10" t="str">
        <f t="shared" si="42"/>
        <v/>
      </c>
      <c r="BG77" s="288"/>
      <c r="BH77" s="267"/>
      <c r="BI77" s="7" t="str">
        <f t="shared" si="64"/>
        <v>-</v>
      </c>
      <c r="BJ77" s="7" t="str">
        <f t="shared" si="65"/>
        <v>-</v>
      </c>
      <c r="BK77" s="368">
        <v>0</v>
      </c>
      <c r="BL77" s="368">
        <v>0</v>
      </c>
      <c r="BM77" s="10" t="str">
        <f t="shared" si="43"/>
        <v/>
      </c>
      <c r="BN77" s="288"/>
      <c r="BO77" s="267"/>
      <c r="BP77" s="7" t="str">
        <f t="shared" si="66"/>
        <v>-</v>
      </c>
      <c r="BQ77" s="7" t="str">
        <f t="shared" si="67"/>
        <v>-</v>
      </c>
      <c r="BR77" s="368">
        <v>0</v>
      </c>
      <c r="BS77" s="368">
        <v>0</v>
      </c>
      <c r="BT77" s="10" t="str">
        <f t="shared" si="44"/>
        <v/>
      </c>
      <c r="BU77" s="288"/>
      <c r="BV77" s="267"/>
      <c r="BW77" s="7" t="str">
        <f t="shared" si="68"/>
        <v>-</v>
      </c>
      <c r="BX77" s="7" t="str">
        <f t="shared" si="69"/>
        <v>-</v>
      </c>
      <c r="BY77" s="368">
        <v>0</v>
      </c>
      <c r="BZ77" s="368">
        <v>0</v>
      </c>
      <c r="CA77" s="10" t="str">
        <f t="shared" si="45"/>
        <v/>
      </c>
      <c r="CB77" s="288"/>
      <c r="CC77" s="267"/>
      <c r="CD77" s="7" t="str">
        <f t="shared" si="70"/>
        <v>-</v>
      </c>
      <c r="CE77" s="7" t="str">
        <f t="shared" si="71"/>
        <v>-</v>
      </c>
      <c r="CF77" s="368">
        <v>0</v>
      </c>
      <c r="CG77" s="368">
        <v>0</v>
      </c>
      <c r="CH77" s="10" t="str">
        <f t="shared" si="46"/>
        <v/>
      </c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</row>
    <row r="78" spans="1:120" ht="15.75" customHeight="1" x14ac:dyDescent="0.2">
      <c r="A78" s="428"/>
      <c r="B78" s="56" t="s">
        <v>26</v>
      </c>
      <c r="C78" s="266"/>
      <c r="D78" s="267"/>
      <c r="E78" s="7" t="str">
        <f t="shared" si="47"/>
        <v>-</v>
      </c>
      <c r="F78" s="7" t="str">
        <f t="shared" si="48"/>
        <v>-</v>
      </c>
      <c r="G78" s="368">
        <v>0</v>
      </c>
      <c r="H78" s="368">
        <v>0</v>
      </c>
      <c r="I78" s="9" t="str">
        <f t="shared" si="49"/>
        <v/>
      </c>
      <c r="J78" s="288"/>
      <c r="K78" s="267"/>
      <c r="L78" s="7" t="str">
        <f t="shared" si="50"/>
        <v>-</v>
      </c>
      <c r="M78" s="7" t="str">
        <f t="shared" si="51"/>
        <v>-</v>
      </c>
      <c r="N78" s="368">
        <v>0</v>
      </c>
      <c r="O78" s="368">
        <v>0</v>
      </c>
      <c r="P78" s="10" t="str">
        <f t="shared" si="37"/>
        <v/>
      </c>
      <c r="Q78" s="288"/>
      <c r="R78" s="267"/>
      <c r="S78" s="7" t="str">
        <f t="shared" si="52"/>
        <v>-</v>
      </c>
      <c r="T78" s="7" t="str">
        <f t="shared" si="53"/>
        <v>-</v>
      </c>
      <c r="U78" s="368">
        <v>0</v>
      </c>
      <c r="V78" s="368">
        <v>0</v>
      </c>
      <c r="W78" s="10" t="str">
        <f t="shared" si="38"/>
        <v/>
      </c>
      <c r="X78" s="288"/>
      <c r="Y78" s="267"/>
      <c r="Z78" s="7" t="str">
        <f t="shared" si="54"/>
        <v>-</v>
      </c>
      <c r="AA78" s="7" t="str">
        <f t="shared" si="55"/>
        <v>-</v>
      </c>
      <c r="AB78" s="368">
        <v>0</v>
      </c>
      <c r="AC78" s="368">
        <v>0</v>
      </c>
      <c r="AD78" s="10" t="str">
        <f t="shared" si="36"/>
        <v/>
      </c>
      <c r="AE78" s="288"/>
      <c r="AF78" s="267"/>
      <c r="AG78" s="7" t="str">
        <f t="shared" si="56"/>
        <v>-</v>
      </c>
      <c r="AH78" s="7" t="str">
        <f t="shared" si="57"/>
        <v>-</v>
      </c>
      <c r="AI78" s="368">
        <v>0</v>
      </c>
      <c r="AJ78" s="368">
        <v>0</v>
      </c>
      <c r="AK78" s="10" t="str">
        <f t="shared" si="39"/>
        <v/>
      </c>
      <c r="AL78" s="288"/>
      <c r="AM78" s="267"/>
      <c r="AN78" s="7" t="str">
        <f t="shared" si="58"/>
        <v>-</v>
      </c>
      <c r="AO78" s="7" t="str">
        <f t="shared" si="59"/>
        <v>-</v>
      </c>
      <c r="AP78" s="368">
        <v>0</v>
      </c>
      <c r="AQ78" s="368">
        <v>0</v>
      </c>
      <c r="AR78" s="10" t="str">
        <f t="shared" si="40"/>
        <v/>
      </c>
      <c r="AS78" s="288"/>
      <c r="AT78" s="267"/>
      <c r="AU78" s="7" t="str">
        <f t="shared" si="60"/>
        <v>-</v>
      </c>
      <c r="AV78" s="7" t="str">
        <f t="shared" si="61"/>
        <v>-</v>
      </c>
      <c r="AW78" s="368">
        <v>0</v>
      </c>
      <c r="AX78" s="368">
        <v>0</v>
      </c>
      <c r="AY78" s="10" t="str">
        <f t="shared" si="41"/>
        <v/>
      </c>
      <c r="AZ78" s="288"/>
      <c r="BA78" s="267"/>
      <c r="BB78" s="7" t="str">
        <f t="shared" si="62"/>
        <v>-</v>
      </c>
      <c r="BC78" s="7" t="str">
        <f t="shared" si="63"/>
        <v>-</v>
      </c>
      <c r="BD78" s="368">
        <v>0</v>
      </c>
      <c r="BE78" s="368">
        <v>0</v>
      </c>
      <c r="BF78" s="10" t="str">
        <f t="shared" si="42"/>
        <v/>
      </c>
      <c r="BG78" s="288"/>
      <c r="BH78" s="267"/>
      <c r="BI78" s="7" t="str">
        <f t="shared" si="64"/>
        <v>-</v>
      </c>
      <c r="BJ78" s="7" t="str">
        <f t="shared" si="65"/>
        <v>-</v>
      </c>
      <c r="BK78" s="368">
        <v>0</v>
      </c>
      <c r="BL78" s="368">
        <v>0</v>
      </c>
      <c r="BM78" s="10" t="str">
        <f t="shared" si="43"/>
        <v/>
      </c>
      <c r="BN78" s="288"/>
      <c r="BO78" s="267"/>
      <c r="BP78" s="7" t="str">
        <f t="shared" si="66"/>
        <v>-</v>
      </c>
      <c r="BQ78" s="7" t="str">
        <f t="shared" si="67"/>
        <v>-</v>
      </c>
      <c r="BR78" s="368">
        <v>0</v>
      </c>
      <c r="BS78" s="368">
        <v>0</v>
      </c>
      <c r="BT78" s="10" t="str">
        <f t="shared" si="44"/>
        <v/>
      </c>
      <c r="BU78" s="288"/>
      <c r="BV78" s="267"/>
      <c r="BW78" s="7" t="str">
        <f t="shared" si="68"/>
        <v>-</v>
      </c>
      <c r="BX78" s="7" t="str">
        <f t="shared" si="69"/>
        <v>-</v>
      </c>
      <c r="BY78" s="368">
        <v>0</v>
      </c>
      <c r="BZ78" s="368">
        <v>0</v>
      </c>
      <c r="CA78" s="10" t="str">
        <f t="shared" si="45"/>
        <v/>
      </c>
      <c r="CB78" s="288"/>
      <c r="CC78" s="267"/>
      <c r="CD78" s="7" t="str">
        <f t="shared" si="70"/>
        <v>-</v>
      </c>
      <c r="CE78" s="7" t="str">
        <f t="shared" si="71"/>
        <v>-</v>
      </c>
      <c r="CF78" s="368">
        <v>0</v>
      </c>
      <c r="CG78" s="368">
        <v>0</v>
      </c>
      <c r="CH78" s="10" t="str">
        <f t="shared" si="46"/>
        <v/>
      </c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</row>
    <row r="79" spans="1:120" x14ac:dyDescent="0.2">
      <c r="A79" s="428"/>
      <c r="B79" s="56" t="s">
        <v>27</v>
      </c>
      <c r="C79" s="266"/>
      <c r="D79" s="267"/>
      <c r="E79" s="7" t="str">
        <f t="shared" si="47"/>
        <v>-</v>
      </c>
      <c r="F79" s="7" t="str">
        <f t="shared" si="48"/>
        <v>-</v>
      </c>
      <c r="G79" s="368">
        <v>0</v>
      </c>
      <c r="H79" s="368">
        <v>0</v>
      </c>
      <c r="I79" s="9" t="str">
        <f t="shared" si="49"/>
        <v/>
      </c>
      <c r="J79" s="288"/>
      <c r="K79" s="267"/>
      <c r="L79" s="7" t="str">
        <f t="shared" si="50"/>
        <v>-</v>
      </c>
      <c r="M79" s="7" t="str">
        <f t="shared" si="51"/>
        <v>-</v>
      </c>
      <c r="N79" s="368">
        <v>0</v>
      </c>
      <c r="O79" s="368">
        <v>0</v>
      </c>
      <c r="P79" s="10" t="str">
        <f t="shared" si="37"/>
        <v/>
      </c>
      <c r="Q79" s="288"/>
      <c r="R79" s="267"/>
      <c r="S79" s="7" t="str">
        <f t="shared" si="52"/>
        <v>-</v>
      </c>
      <c r="T79" s="7" t="str">
        <f t="shared" si="53"/>
        <v>-</v>
      </c>
      <c r="U79" s="368">
        <v>0</v>
      </c>
      <c r="V79" s="368">
        <v>0</v>
      </c>
      <c r="W79" s="10" t="str">
        <f t="shared" si="38"/>
        <v/>
      </c>
      <c r="X79" s="288"/>
      <c r="Y79" s="267"/>
      <c r="Z79" s="7" t="str">
        <f t="shared" si="54"/>
        <v>-</v>
      </c>
      <c r="AA79" s="7" t="str">
        <f t="shared" si="55"/>
        <v>-</v>
      </c>
      <c r="AB79" s="368">
        <v>0</v>
      </c>
      <c r="AC79" s="368">
        <v>0</v>
      </c>
      <c r="AD79" s="10" t="str">
        <f t="shared" si="36"/>
        <v/>
      </c>
      <c r="AE79" s="288"/>
      <c r="AF79" s="267"/>
      <c r="AG79" s="7" t="str">
        <f t="shared" si="56"/>
        <v>-</v>
      </c>
      <c r="AH79" s="7" t="str">
        <f t="shared" si="57"/>
        <v>-</v>
      </c>
      <c r="AI79" s="368">
        <v>0</v>
      </c>
      <c r="AJ79" s="368">
        <v>0</v>
      </c>
      <c r="AK79" s="10" t="str">
        <f t="shared" si="39"/>
        <v/>
      </c>
      <c r="AL79" s="288"/>
      <c r="AM79" s="267"/>
      <c r="AN79" s="7" t="str">
        <f t="shared" si="58"/>
        <v>-</v>
      </c>
      <c r="AO79" s="7" t="str">
        <f t="shared" si="59"/>
        <v>-</v>
      </c>
      <c r="AP79" s="368">
        <v>0</v>
      </c>
      <c r="AQ79" s="368">
        <v>0</v>
      </c>
      <c r="AR79" s="10" t="str">
        <f t="shared" si="40"/>
        <v/>
      </c>
      <c r="AS79" s="288"/>
      <c r="AT79" s="267"/>
      <c r="AU79" s="7" t="str">
        <f t="shared" si="60"/>
        <v>-</v>
      </c>
      <c r="AV79" s="7" t="str">
        <f t="shared" si="61"/>
        <v>-</v>
      </c>
      <c r="AW79" s="368">
        <v>0</v>
      </c>
      <c r="AX79" s="368">
        <v>0</v>
      </c>
      <c r="AY79" s="10" t="str">
        <f t="shared" si="41"/>
        <v/>
      </c>
      <c r="AZ79" s="288"/>
      <c r="BA79" s="267"/>
      <c r="BB79" s="7" t="str">
        <f t="shared" si="62"/>
        <v>-</v>
      </c>
      <c r="BC79" s="7" t="str">
        <f t="shared" si="63"/>
        <v>-</v>
      </c>
      <c r="BD79" s="368">
        <v>0</v>
      </c>
      <c r="BE79" s="368">
        <v>0</v>
      </c>
      <c r="BF79" s="10" t="str">
        <f t="shared" si="42"/>
        <v/>
      </c>
      <c r="BG79" s="288"/>
      <c r="BH79" s="267"/>
      <c r="BI79" s="7" t="str">
        <f t="shared" si="64"/>
        <v>-</v>
      </c>
      <c r="BJ79" s="7" t="str">
        <f t="shared" si="65"/>
        <v>-</v>
      </c>
      <c r="BK79" s="368">
        <v>0</v>
      </c>
      <c r="BL79" s="368">
        <v>0</v>
      </c>
      <c r="BM79" s="10" t="str">
        <f t="shared" si="43"/>
        <v/>
      </c>
      <c r="BN79" s="288"/>
      <c r="BO79" s="267"/>
      <c r="BP79" s="7" t="str">
        <f t="shared" si="66"/>
        <v>-</v>
      </c>
      <c r="BQ79" s="7" t="str">
        <f t="shared" si="67"/>
        <v>-</v>
      </c>
      <c r="BR79" s="368">
        <v>0</v>
      </c>
      <c r="BS79" s="368">
        <v>0</v>
      </c>
      <c r="BT79" s="10" t="str">
        <f t="shared" si="44"/>
        <v/>
      </c>
      <c r="BU79" s="288"/>
      <c r="BV79" s="267"/>
      <c r="BW79" s="7" t="str">
        <f t="shared" si="68"/>
        <v>-</v>
      </c>
      <c r="BX79" s="7" t="str">
        <f t="shared" si="69"/>
        <v>-</v>
      </c>
      <c r="BY79" s="368">
        <v>0</v>
      </c>
      <c r="BZ79" s="368">
        <v>0</v>
      </c>
      <c r="CA79" s="10" t="str">
        <f t="shared" si="45"/>
        <v/>
      </c>
      <c r="CB79" s="288"/>
      <c r="CC79" s="267"/>
      <c r="CD79" s="7" t="str">
        <f t="shared" si="70"/>
        <v>-</v>
      </c>
      <c r="CE79" s="7" t="str">
        <f t="shared" si="71"/>
        <v>-</v>
      </c>
      <c r="CF79" s="368">
        <v>0</v>
      </c>
      <c r="CG79" s="368">
        <v>0</v>
      </c>
      <c r="CH79" s="10" t="str">
        <f t="shared" si="46"/>
        <v/>
      </c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</row>
    <row r="80" spans="1:120" x14ac:dyDescent="0.2">
      <c r="A80" s="428"/>
      <c r="B80" s="56" t="s">
        <v>28</v>
      </c>
      <c r="C80" s="266"/>
      <c r="D80" s="267"/>
      <c r="E80" s="7" t="str">
        <f t="shared" si="47"/>
        <v>-</v>
      </c>
      <c r="F80" s="7" t="str">
        <f t="shared" si="48"/>
        <v>-</v>
      </c>
      <c r="G80" s="368">
        <v>0</v>
      </c>
      <c r="H80" s="368">
        <v>0</v>
      </c>
      <c r="I80" s="9" t="str">
        <f t="shared" si="49"/>
        <v/>
      </c>
      <c r="J80" s="288"/>
      <c r="K80" s="267"/>
      <c r="L80" s="7" t="str">
        <f t="shared" si="50"/>
        <v>-</v>
      </c>
      <c r="M80" s="7" t="str">
        <f t="shared" si="51"/>
        <v>-</v>
      </c>
      <c r="N80" s="368">
        <v>0</v>
      </c>
      <c r="O80" s="368">
        <v>0</v>
      </c>
      <c r="P80" s="10" t="str">
        <f t="shared" si="37"/>
        <v/>
      </c>
      <c r="Q80" s="288"/>
      <c r="R80" s="267"/>
      <c r="S80" s="7" t="str">
        <f t="shared" si="52"/>
        <v>-</v>
      </c>
      <c r="T80" s="7" t="str">
        <f t="shared" si="53"/>
        <v>-</v>
      </c>
      <c r="U80" s="368">
        <v>0</v>
      </c>
      <c r="V80" s="368">
        <v>0</v>
      </c>
      <c r="W80" s="10" t="str">
        <f t="shared" si="38"/>
        <v/>
      </c>
      <c r="X80" s="288"/>
      <c r="Y80" s="267"/>
      <c r="Z80" s="7" t="str">
        <f t="shared" si="54"/>
        <v>-</v>
      </c>
      <c r="AA80" s="7" t="str">
        <f t="shared" si="55"/>
        <v>-</v>
      </c>
      <c r="AB80" s="368">
        <v>0</v>
      </c>
      <c r="AC80" s="368">
        <v>0</v>
      </c>
      <c r="AD80" s="10" t="str">
        <f t="shared" si="36"/>
        <v/>
      </c>
      <c r="AE80" s="288"/>
      <c r="AF80" s="267"/>
      <c r="AG80" s="7" t="str">
        <f t="shared" si="56"/>
        <v>-</v>
      </c>
      <c r="AH80" s="7" t="str">
        <f t="shared" si="57"/>
        <v>-</v>
      </c>
      <c r="AI80" s="368">
        <v>0</v>
      </c>
      <c r="AJ80" s="368">
        <v>0</v>
      </c>
      <c r="AK80" s="10" t="str">
        <f t="shared" si="39"/>
        <v/>
      </c>
      <c r="AL80" s="288"/>
      <c r="AM80" s="267"/>
      <c r="AN80" s="7" t="str">
        <f t="shared" si="58"/>
        <v>-</v>
      </c>
      <c r="AO80" s="7" t="str">
        <f t="shared" si="59"/>
        <v>-</v>
      </c>
      <c r="AP80" s="368">
        <v>0</v>
      </c>
      <c r="AQ80" s="368">
        <v>0</v>
      </c>
      <c r="AR80" s="10" t="str">
        <f t="shared" si="40"/>
        <v/>
      </c>
      <c r="AS80" s="288"/>
      <c r="AT80" s="267"/>
      <c r="AU80" s="7" t="str">
        <f t="shared" si="60"/>
        <v>-</v>
      </c>
      <c r="AV80" s="7" t="str">
        <f t="shared" si="61"/>
        <v>-</v>
      </c>
      <c r="AW80" s="368">
        <v>0</v>
      </c>
      <c r="AX80" s="368">
        <v>0</v>
      </c>
      <c r="AY80" s="10" t="str">
        <f t="shared" si="41"/>
        <v/>
      </c>
      <c r="AZ80" s="288"/>
      <c r="BA80" s="267"/>
      <c r="BB80" s="7" t="str">
        <f t="shared" si="62"/>
        <v>-</v>
      </c>
      <c r="BC80" s="7" t="str">
        <f t="shared" si="63"/>
        <v>-</v>
      </c>
      <c r="BD80" s="368">
        <v>0</v>
      </c>
      <c r="BE80" s="368">
        <v>0</v>
      </c>
      <c r="BF80" s="10" t="str">
        <f t="shared" si="42"/>
        <v/>
      </c>
      <c r="BG80" s="288"/>
      <c r="BH80" s="267"/>
      <c r="BI80" s="7" t="str">
        <f t="shared" si="64"/>
        <v>-</v>
      </c>
      <c r="BJ80" s="7" t="str">
        <f t="shared" si="65"/>
        <v>-</v>
      </c>
      <c r="BK80" s="368">
        <v>0</v>
      </c>
      <c r="BL80" s="368">
        <v>0</v>
      </c>
      <c r="BM80" s="10" t="str">
        <f t="shared" si="43"/>
        <v/>
      </c>
      <c r="BN80" s="288"/>
      <c r="BO80" s="267"/>
      <c r="BP80" s="7" t="str">
        <f t="shared" si="66"/>
        <v>-</v>
      </c>
      <c r="BQ80" s="7" t="str">
        <f t="shared" si="67"/>
        <v>-</v>
      </c>
      <c r="BR80" s="368">
        <v>0</v>
      </c>
      <c r="BS80" s="368">
        <v>0</v>
      </c>
      <c r="BT80" s="10" t="str">
        <f t="shared" si="44"/>
        <v/>
      </c>
      <c r="BU80" s="288"/>
      <c r="BV80" s="267"/>
      <c r="BW80" s="7" t="str">
        <f t="shared" si="68"/>
        <v>-</v>
      </c>
      <c r="BX80" s="7" t="str">
        <f t="shared" si="69"/>
        <v>-</v>
      </c>
      <c r="BY80" s="368">
        <v>0</v>
      </c>
      <c r="BZ80" s="368">
        <v>0</v>
      </c>
      <c r="CA80" s="10" t="str">
        <f t="shared" si="45"/>
        <v/>
      </c>
      <c r="CB80" s="288"/>
      <c r="CC80" s="267"/>
      <c r="CD80" s="7" t="str">
        <f t="shared" si="70"/>
        <v>-</v>
      </c>
      <c r="CE80" s="7" t="str">
        <f t="shared" si="71"/>
        <v>-</v>
      </c>
      <c r="CF80" s="368">
        <v>0</v>
      </c>
      <c r="CG80" s="368">
        <v>0</v>
      </c>
      <c r="CH80" s="10" t="str">
        <f t="shared" si="46"/>
        <v/>
      </c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</row>
    <row r="81" spans="1:120" x14ac:dyDescent="0.2">
      <c r="A81" s="428"/>
      <c r="B81" s="56" t="s">
        <v>29</v>
      </c>
      <c r="C81" s="266"/>
      <c r="D81" s="267"/>
      <c r="E81" s="7" t="str">
        <f t="shared" si="47"/>
        <v>-</v>
      </c>
      <c r="F81" s="7" t="str">
        <f t="shared" si="48"/>
        <v>-</v>
      </c>
      <c r="G81" s="368">
        <v>0</v>
      </c>
      <c r="H81" s="368">
        <v>0</v>
      </c>
      <c r="I81" s="9" t="str">
        <f t="shared" si="49"/>
        <v/>
      </c>
      <c r="J81" s="288"/>
      <c r="K81" s="267"/>
      <c r="L81" s="7" t="str">
        <f t="shared" si="50"/>
        <v>-</v>
      </c>
      <c r="M81" s="7" t="str">
        <f t="shared" si="51"/>
        <v>-</v>
      </c>
      <c r="N81" s="368">
        <v>0</v>
      </c>
      <c r="O81" s="368">
        <v>0</v>
      </c>
      <c r="P81" s="10" t="str">
        <f t="shared" si="37"/>
        <v/>
      </c>
      <c r="Q81" s="288"/>
      <c r="R81" s="267"/>
      <c r="S81" s="7" t="str">
        <f t="shared" si="52"/>
        <v>-</v>
      </c>
      <c r="T81" s="7" t="str">
        <f t="shared" si="53"/>
        <v>-</v>
      </c>
      <c r="U81" s="368">
        <v>0</v>
      </c>
      <c r="V81" s="368">
        <v>0</v>
      </c>
      <c r="W81" s="10" t="str">
        <f t="shared" si="38"/>
        <v/>
      </c>
      <c r="X81" s="288"/>
      <c r="Y81" s="267"/>
      <c r="Z81" s="7" t="str">
        <f t="shared" si="54"/>
        <v>-</v>
      </c>
      <c r="AA81" s="7" t="str">
        <f t="shared" si="55"/>
        <v>-</v>
      </c>
      <c r="AB81" s="368">
        <v>0</v>
      </c>
      <c r="AC81" s="368">
        <v>0</v>
      </c>
      <c r="AD81" s="10" t="str">
        <f t="shared" si="36"/>
        <v/>
      </c>
      <c r="AE81" s="288"/>
      <c r="AF81" s="267"/>
      <c r="AG81" s="7" t="str">
        <f t="shared" si="56"/>
        <v>-</v>
      </c>
      <c r="AH81" s="7" t="str">
        <f t="shared" si="57"/>
        <v>-</v>
      </c>
      <c r="AI81" s="368">
        <v>0</v>
      </c>
      <c r="AJ81" s="368">
        <v>0</v>
      </c>
      <c r="AK81" s="10" t="str">
        <f t="shared" si="39"/>
        <v/>
      </c>
      <c r="AL81" s="288"/>
      <c r="AM81" s="267"/>
      <c r="AN81" s="7" t="str">
        <f t="shared" si="58"/>
        <v>-</v>
      </c>
      <c r="AO81" s="7" t="str">
        <f t="shared" si="59"/>
        <v>-</v>
      </c>
      <c r="AP81" s="368">
        <v>0</v>
      </c>
      <c r="AQ81" s="368">
        <v>0</v>
      </c>
      <c r="AR81" s="10" t="str">
        <f t="shared" si="40"/>
        <v/>
      </c>
      <c r="AS81" s="288"/>
      <c r="AT81" s="267"/>
      <c r="AU81" s="7" t="str">
        <f t="shared" si="60"/>
        <v>-</v>
      </c>
      <c r="AV81" s="7" t="str">
        <f t="shared" si="61"/>
        <v>-</v>
      </c>
      <c r="AW81" s="368">
        <v>0</v>
      </c>
      <c r="AX81" s="368">
        <v>0</v>
      </c>
      <c r="AY81" s="10" t="str">
        <f t="shared" si="41"/>
        <v/>
      </c>
      <c r="AZ81" s="288"/>
      <c r="BA81" s="267"/>
      <c r="BB81" s="7" t="str">
        <f t="shared" si="62"/>
        <v>-</v>
      </c>
      <c r="BC81" s="7" t="str">
        <f t="shared" si="63"/>
        <v>-</v>
      </c>
      <c r="BD81" s="368">
        <v>0</v>
      </c>
      <c r="BE81" s="368">
        <v>0</v>
      </c>
      <c r="BF81" s="10" t="str">
        <f t="shared" si="42"/>
        <v/>
      </c>
      <c r="BG81" s="288"/>
      <c r="BH81" s="267"/>
      <c r="BI81" s="7" t="str">
        <f t="shared" si="64"/>
        <v>-</v>
      </c>
      <c r="BJ81" s="7" t="str">
        <f t="shared" si="65"/>
        <v>-</v>
      </c>
      <c r="BK81" s="368">
        <v>0</v>
      </c>
      <c r="BL81" s="368">
        <v>0</v>
      </c>
      <c r="BM81" s="10" t="str">
        <f t="shared" si="43"/>
        <v/>
      </c>
      <c r="BN81" s="288"/>
      <c r="BO81" s="267"/>
      <c r="BP81" s="7" t="str">
        <f t="shared" si="66"/>
        <v>-</v>
      </c>
      <c r="BQ81" s="7" t="str">
        <f t="shared" si="67"/>
        <v>-</v>
      </c>
      <c r="BR81" s="368">
        <v>0</v>
      </c>
      <c r="BS81" s="368">
        <v>0</v>
      </c>
      <c r="BT81" s="10" t="str">
        <f t="shared" si="44"/>
        <v/>
      </c>
      <c r="BU81" s="288"/>
      <c r="BV81" s="267"/>
      <c r="BW81" s="7" t="str">
        <f t="shared" si="68"/>
        <v>-</v>
      </c>
      <c r="BX81" s="7" t="str">
        <f t="shared" si="69"/>
        <v>-</v>
      </c>
      <c r="BY81" s="368">
        <v>0</v>
      </c>
      <c r="BZ81" s="368">
        <v>0</v>
      </c>
      <c r="CA81" s="10" t="str">
        <f t="shared" si="45"/>
        <v/>
      </c>
      <c r="CB81" s="288"/>
      <c r="CC81" s="267"/>
      <c r="CD81" s="7" t="str">
        <f t="shared" si="70"/>
        <v>-</v>
      </c>
      <c r="CE81" s="7" t="str">
        <f t="shared" si="71"/>
        <v>-</v>
      </c>
      <c r="CF81" s="368">
        <v>0</v>
      </c>
      <c r="CG81" s="368">
        <v>0</v>
      </c>
      <c r="CH81" s="10" t="str">
        <f t="shared" si="46"/>
        <v/>
      </c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</row>
    <row r="82" spans="1:120" x14ac:dyDescent="0.2">
      <c r="A82" s="428"/>
      <c r="B82" s="56" t="s">
        <v>30</v>
      </c>
      <c r="C82" s="266"/>
      <c r="D82" s="267"/>
      <c r="E82" s="7" t="str">
        <f t="shared" si="47"/>
        <v>-</v>
      </c>
      <c r="F82" s="7" t="str">
        <f t="shared" si="48"/>
        <v>-</v>
      </c>
      <c r="G82" s="368">
        <v>0</v>
      </c>
      <c r="H82" s="368">
        <v>0</v>
      </c>
      <c r="I82" s="9" t="str">
        <f t="shared" si="49"/>
        <v/>
      </c>
      <c r="J82" s="288"/>
      <c r="K82" s="267"/>
      <c r="L82" s="7" t="str">
        <f t="shared" si="50"/>
        <v>-</v>
      </c>
      <c r="M82" s="7" t="str">
        <f t="shared" si="51"/>
        <v>-</v>
      </c>
      <c r="N82" s="368">
        <v>0</v>
      </c>
      <c r="O82" s="368">
        <v>0</v>
      </c>
      <c r="P82" s="10" t="str">
        <f t="shared" si="37"/>
        <v/>
      </c>
      <c r="Q82" s="288"/>
      <c r="R82" s="267"/>
      <c r="S82" s="7" t="str">
        <f t="shared" si="52"/>
        <v>-</v>
      </c>
      <c r="T82" s="7" t="str">
        <f t="shared" si="53"/>
        <v>-</v>
      </c>
      <c r="U82" s="368">
        <v>0</v>
      </c>
      <c r="V82" s="368">
        <v>0</v>
      </c>
      <c r="W82" s="10" t="str">
        <f t="shared" si="38"/>
        <v/>
      </c>
      <c r="X82" s="288"/>
      <c r="Y82" s="267"/>
      <c r="Z82" s="7" t="str">
        <f t="shared" si="54"/>
        <v>-</v>
      </c>
      <c r="AA82" s="7" t="str">
        <f t="shared" si="55"/>
        <v>-</v>
      </c>
      <c r="AB82" s="368">
        <v>0</v>
      </c>
      <c r="AC82" s="368">
        <v>0</v>
      </c>
      <c r="AD82" s="10" t="str">
        <f t="shared" si="36"/>
        <v/>
      </c>
      <c r="AE82" s="288"/>
      <c r="AF82" s="267"/>
      <c r="AG82" s="7" t="str">
        <f t="shared" si="56"/>
        <v>-</v>
      </c>
      <c r="AH82" s="7" t="str">
        <f t="shared" si="57"/>
        <v>-</v>
      </c>
      <c r="AI82" s="368">
        <v>0</v>
      </c>
      <c r="AJ82" s="368">
        <v>0</v>
      </c>
      <c r="AK82" s="10" t="str">
        <f t="shared" si="39"/>
        <v/>
      </c>
      <c r="AL82" s="288"/>
      <c r="AM82" s="267"/>
      <c r="AN82" s="7" t="str">
        <f t="shared" si="58"/>
        <v>-</v>
      </c>
      <c r="AO82" s="7" t="str">
        <f t="shared" si="59"/>
        <v>-</v>
      </c>
      <c r="AP82" s="368">
        <v>0</v>
      </c>
      <c r="AQ82" s="368">
        <v>0</v>
      </c>
      <c r="AR82" s="10" t="str">
        <f t="shared" si="40"/>
        <v/>
      </c>
      <c r="AS82" s="288"/>
      <c r="AT82" s="267"/>
      <c r="AU82" s="7" t="str">
        <f t="shared" si="60"/>
        <v>-</v>
      </c>
      <c r="AV82" s="7" t="str">
        <f t="shared" si="61"/>
        <v>-</v>
      </c>
      <c r="AW82" s="368">
        <v>0</v>
      </c>
      <c r="AX82" s="368">
        <v>0</v>
      </c>
      <c r="AY82" s="10" t="str">
        <f t="shared" si="41"/>
        <v/>
      </c>
      <c r="AZ82" s="288"/>
      <c r="BA82" s="267"/>
      <c r="BB82" s="7" t="str">
        <f t="shared" si="62"/>
        <v>-</v>
      </c>
      <c r="BC82" s="7" t="str">
        <f t="shared" si="63"/>
        <v>-</v>
      </c>
      <c r="BD82" s="368">
        <v>0</v>
      </c>
      <c r="BE82" s="368">
        <v>0</v>
      </c>
      <c r="BF82" s="10" t="str">
        <f t="shared" si="42"/>
        <v/>
      </c>
      <c r="BG82" s="288"/>
      <c r="BH82" s="267"/>
      <c r="BI82" s="7" t="str">
        <f t="shared" si="64"/>
        <v>-</v>
      </c>
      <c r="BJ82" s="7" t="str">
        <f t="shared" si="65"/>
        <v>-</v>
      </c>
      <c r="BK82" s="368">
        <v>0</v>
      </c>
      <c r="BL82" s="368">
        <v>0</v>
      </c>
      <c r="BM82" s="10" t="str">
        <f t="shared" si="43"/>
        <v/>
      </c>
      <c r="BN82" s="288"/>
      <c r="BO82" s="267"/>
      <c r="BP82" s="7" t="str">
        <f t="shared" si="66"/>
        <v>-</v>
      </c>
      <c r="BQ82" s="7" t="str">
        <f t="shared" si="67"/>
        <v>-</v>
      </c>
      <c r="BR82" s="368">
        <v>0</v>
      </c>
      <c r="BS82" s="368">
        <v>0</v>
      </c>
      <c r="BT82" s="10" t="str">
        <f t="shared" si="44"/>
        <v/>
      </c>
      <c r="BU82" s="288"/>
      <c r="BV82" s="267"/>
      <c r="BW82" s="7" t="str">
        <f t="shared" si="68"/>
        <v>-</v>
      </c>
      <c r="BX82" s="7" t="str">
        <f t="shared" si="69"/>
        <v>-</v>
      </c>
      <c r="BY82" s="368">
        <v>0</v>
      </c>
      <c r="BZ82" s="368">
        <v>0</v>
      </c>
      <c r="CA82" s="10" t="str">
        <f t="shared" si="45"/>
        <v/>
      </c>
      <c r="CB82" s="288"/>
      <c r="CC82" s="267"/>
      <c r="CD82" s="7" t="str">
        <f t="shared" si="70"/>
        <v>-</v>
      </c>
      <c r="CE82" s="7" t="str">
        <f t="shared" si="71"/>
        <v>-</v>
      </c>
      <c r="CF82" s="368">
        <v>0</v>
      </c>
      <c r="CG82" s="368">
        <v>0</v>
      </c>
      <c r="CH82" s="10" t="str">
        <f t="shared" si="46"/>
        <v/>
      </c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</row>
    <row r="83" spans="1:120" x14ac:dyDescent="0.2">
      <c r="A83" s="428"/>
      <c r="B83" s="56" t="s">
        <v>31</v>
      </c>
      <c r="C83" s="266"/>
      <c r="D83" s="267"/>
      <c r="E83" s="7" t="str">
        <f t="shared" si="47"/>
        <v>-</v>
      </c>
      <c r="F83" s="7" t="str">
        <f t="shared" si="48"/>
        <v>-</v>
      </c>
      <c r="G83" s="368">
        <v>0</v>
      </c>
      <c r="H83" s="368">
        <v>0</v>
      </c>
      <c r="I83" s="9" t="str">
        <f t="shared" si="49"/>
        <v/>
      </c>
      <c r="J83" s="288"/>
      <c r="K83" s="267"/>
      <c r="L83" s="7" t="str">
        <f t="shared" si="50"/>
        <v>-</v>
      </c>
      <c r="M83" s="7" t="str">
        <f t="shared" si="51"/>
        <v>-</v>
      </c>
      <c r="N83" s="368">
        <v>0</v>
      </c>
      <c r="O83" s="368">
        <v>0</v>
      </c>
      <c r="P83" s="10" t="str">
        <f t="shared" si="37"/>
        <v/>
      </c>
      <c r="Q83" s="288"/>
      <c r="R83" s="267"/>
      <c r="S83" s="7" t="str">
        <f t="shared" si="52"/>
        <v>-</v>
      </c>
      <c r="T83" s="7" t="str">
        <f t="shared" si="53"/>
        <v>-</v>
      </c>
      <c r="U83" s="368">
        <v>0</v>
      </c>
      <c r="V83" s="368">
        <v>0</v>
      </c>
      <c r="W83" s="10" t="str">
        <f t="shared" si="38"/>
        <v/>
      </c>
      <c r="X83" s="288"/>
      <c r="Y83" s="267"/>
      <c r="Z83" s="7" t="str">
        <f t="shared" si="54"/>
        <v>-</v>
      </c>
      <c r="AA83" s="7" t="str">
        <f t="shared" si="55"/>
        <v>-</v>
      </c>
      <c r="AB83" s="368">
        <v>0</v>
      </c>
      <c r="AC83" s="368">
        <v>0</v>
      </c>
      <c r="AD83" s="10" t="str">
        <f t="shared" si="36"/>
        <v/>
      </c>
      <c r="AE83" s="288"/>
      <c r="AF83" s="267"/>
      <c r="AG83" s="7" t="str">
        <f t="shared" si="56"/>
        <v>-</v>
      </c>
      <c r="AH83" s="7" t="str">
        <f t="shared" si="57"/>
        <v>-</v>
      </c>
      <c r="AI83" s="368">
        <v>0</v>
      </c>
      <c r="AJ83" s="368">
        <v>0</v>
      </c>
      <c r="AK83" s="10" t="str">
        <f t="shared" si="39"/>
        <v/>
      </c>
      <c r="AL83" s="288"/>
      <c r="AM83" s="267"/>
      <c r="AN83" s="7" t="str">
        <f t="shared" si="58"/>
        <v>-</v>
      </c>
      <c r="AO83" s="7" t="str">
        <f t="shared" si="59"/>
        <v>-</v>
      </c>
      <c r="AP83" s="368">
        <v>0</v>
      </c>
      <c r="AQ83" s="368">
        <v>0</v>
      </c>
      <c r="AR83" s="10" t="str">
        <f t="shared" si="40"/>
        <v/>
      </c>
      <c r="AS83" s="288"/>
      <c r="AT83" s="267"/>
      <c r="AU83" s="7" t="str">
        <f t="shared" si="60"/>
        <v>-</v>
      </c>
      <c r="AV83" s="7" t="str">
        <f t="shared" si="61"/>
        <v>-</v>
      </c>
      <c r="AW83" s="368">
        <v>0</v>
      </c>
      <c r="AX83" s="368">
        <v>0</v>
      </c>
      <c r="AY83" s="10" t="str">
        <f t="shared" si="41"/>
        <v/>
      </c>
      <c r="AZ83" s="288"/>
      <c r="BA83" s="267"/>
      <c r="BB83" s="7" t="str">
        <f t="shared" si="62"/>
        <v>-</v>
      </c>
      <c r="BC83" s="7" t="str">
        <f t="shared" si="63"/>
        <v>-</v>
      </c>
      <c r="BD83" s="368">
        <v>0</v>
      </c>
      <c r="BE83" s="368">
        <v>0</v>
      </c>
      <c r="BF83" s="10" t="str">
        <f t="shared" si="42"/>
        <v/>
      </c>
      <c r="BG83" s="288"/>
      <c r="BH83" s="267"/>
      <c r="BI83" s="7" t="str">
        <f t="shared" si="64"/>
        <v>-</v>
      </c>
      <c r="BJ83" s="7" t="str">
        <f t="shared" si="65"/>
        <v>-</v>
      </c>
      <c r="BK83" s="368">
        <v>0</v>
      </c>
      <c r="BL83" s="368">
        <v>0</v>
      </c>
      <c r="BM83" s="10" t="str">
        <f t="shared" si="43"/>
        <v/>
      </c>
      <c r="BN83" s="288"/>
      <c r="BO83" s="267"/>
      <c r="BP83" s="7" t="str">
        <f t="shared" si="66"/>
        <v>-</v>
      </c>
      <c r="BQ83" s="7" t="str">
        <f t="shared" si="67"/>
        <v>-</v>
      </c>
      <c r="BR83" s="368">
        <v>0</v>
      </c>
      <c r="BS83" s="368">
        <v>0</v>
      </c>
      <c r="BT83" s="10" t="str">
        <f t="shared" si="44"/>
        <v/>
      </c>
      <c r="BU83" s="288"/>
      <c r="BV83" s="267"/>
      <c r="BW83" s="7" t="str">
        <f t="shared" si="68"/>
        <v>-</v>
      </c>
      <c r="BX83" s="7" t="str">
        <f t="shared" si="69"/>
        <v>-</v>
      </c>
      <c r="BY83" s="368">
        <v>0</v>
      </c>
      <c r="BZ83" s="368">
        <v>0</v>
      </c>
      <c r="CA83" s="10" t="str">
        <f t="shared" si="45"/>
        <v/>
      </c>
      <c r="CB83" s="288"/>
      <c r="CC83" s="267"/>
      <c r="CD83" s="7" t="str">
        <f t="shared" si="70"/>
        <v>-</v>
      </c>
      <c r="CE83" s="7" t="str">
        <f t="shared" si="71"/>
        <v>-</v>
      </c>
      <c r="CF83" s="368">
        <v>0</v>
      </c>
      <c r="CG83" s="368">
        <v>0</v>
      </c>
      <c r="CH83" s="10" t="str">
        <f t="shared" si="46"/>
        <v/>
      </c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</row>
    <row r="84" spans="1:120" ht="13.5" thickBot="1" x14ac:dyDescent="0.25">
      <c r="A84" s="429"/>
      <c r="B84" s="63" t="s">
        <v>32</v>
      </c>
      <c r="C84" s="268"/>
      <c r="D84" s="269"/>
      <c r="E84" s="43" t="str">
        <f t="shared" si="47"/>
        <v>-</v>
      </c>
      <c r="F84" s="43" t="str">
        <f t="shared" si="48"/>
        <v>-</v>
      </c>
      <c r="G84" s="368">
        <v>0</v>
      </c>
      <c r="H84" s="368">
        <v>0</v>
      </c>
      <c r="I84" s="125" t="str">
        <f t="shared" si="49"/>
        <v/>
      </c>
      <c r="J84" s="289"/>
      <c r="K84" s="269"/>
      <c r="L84" s="43" t="str">
        <f t="shared" si="50"/>
        <v>-</v>
      </c>
      <c r="M84" s="43" t="str">
        <f t="shared" si="51"/>
        <v>-</v>
      </c>
      <c r="N84" s="368">
        <v>0</v>
      </c>
      <c r="O84" s="368">
        <v>0</v>
      </c>
      <c r="P84" s="102" t="str">
        <f t="shared" si="37"/>
        <v/>
      </c>
      <c r="Q84" s="289"/>
      <c r="R84" s="269"/>
      <c r="S84" s="43" t="str">
        <f t="shared" si="52"/>
        <v>-</v>
      </c>
      <c r="T84" s="43" t="str">
        <f t="shared" si="53"/>
        <v>-</v>
      </c>
      <c r="U84" s="368">
        <v>0</v>
      </c>
      <c r="V84" s="368">
        <v>0</v>
      </c>
      <c r="W84" s="102" t="str">
        <f t="shared" si="38"/>
        <v/>
      </c>
      <c r="X84" s="289"/>
      <c r="Y84" s="269"/>
      <c r="Z84" s="43" t="str">
        <f t="shared" si="54"/>
        <v>-</v>
      </c>
      <c r="AA84" s="43" t="str">
        <f t="shared" si="55"/>
        <v>-</v>
      </c>
      <c r="AB84" s="368">
        <v>0</v>
      </c>
      <c r="AC84" s="368">
        <v>0</v>
      </c>
      <c r="AD84" s="102" t="str">
        <f>IF(X84=0,"",(((AA84*0.001)+2.58*(SQRT(AA84*0.001/X84))))*1000)</f>
        <v/>
      </c>
      <c r="AE84" s="289"/>
      <c r="AF84" s="269"/>
      <c r="AG84" s="43" t="str">
        <f t="shared" si="56"/>
        <v>-</v>
      </c>
      <c r="AH84" s="43" t="str">
        <f t="shared" si="57"/>
        <v>-</v>
      </c>
      <c r="AI84" s="368">
        <v>0</v>
      </c>
      <c r="AJ84" s="368">
        <v>0</v>
      </c>
      <c r="AK84" s="102" t="str">
        <f t="shared" si="39"/>
        <v/>
      </c>
      <c r="AL84" s="289"/>
      <c r="AM84" s="269"/>
      <c r="AN84" s="43" t="str">
        <f t="shared" si="58"/>
        <v>-</v>
      </c>
      <c r="AO84" s="43" t="str">
        <f t="shared" si="59"/>
        <v>-</v>
      </c>
      <c r="AP84" s="368">
        <v>0</v>
      </c>
      <c r="AQ84" s="368">
        <v>0</v>
      </c>
      <c r="AR84" s="102" t="str">
        <f t="shared" si="40"/>
        <v/>
      </c>
      <c r="AS84" s="289"/>
      <c r="AT84" s="269"/>
      <c r="AU84" s="43" t="str">
        <f t="shared" si="60"/>
        <v>-</v>
      </c>
      <c r="AV84" s="43" t="str">
        <f t="shared" si="61"/>
        <v>-</v>
      </c>
      <c r="AW84" s="368">
        <v>0</v>
      </c>
      <c r="AX84" s="368">
        <v>0</v>
      </c>
      <c r="AY84" s="102" t="str">
        <f t="shared" si="41"/>
        <v/>
      </c>
      <c r="AZ84" s="289"/>
      <c r="BA84" s="267"/>
      <c r="BB84" s="43" t="str">
        <f t="shared" si="62"/>
        <v>-</v>
      </c>
      <c r="BC84" s="43" t="str">
        <f t="shared" si="63"/>
        <v>-</v>
      </c>
      <c r="BD84" s="368">
        <v>0</v>
      </c>
      <c r="BE84" s="368">
        <v>0</v>
      </c>
      <c r="BF84" s="102" t="str">
        <f t="shared" si="42"/>
        <v/>
      </c>
      <c r="BG84" s="289"/>
      <c r="BH84" s="269"/>
      <c r="BI84" s="43" t="str">
        <f t="shared" si="64"/>
        <v>-</v>
      </c>
      <c r="BJ84" s="43" t="str">
        <f t="shared" si="65"/>
        <v>-</v>
      </c>
      <c r="BK84" s="368">
        <v>0</v>
      </c>
      <c r="BL84" s="368">
        <v>0</v>
      </c>
      <c r="BM84" s="102" t="str">
        <f t="shared" si="43"/>
        <v/>
      </c>
      <c r="BN84" s="289"/>
      <c r="BO84" s="269"/>
      <c r="BP84" s="43" t="str">
        <f t="shared" si="66"/>
        <v>-</v>
      </c>
      <c r="BQ84" s="43" t="str">
        <f t="shared" si="67"/>
        <v>-</v>
      </c>
      <c r="BR84" s="368">
        <v>0</v>
      </c>
      <c r="BS84" s="368">
        <v>0</v>
      </c>
      <c r="BT84" s="102" t="str">
        <f t="shared" si="44"/>
        <v/>
      </c>
      <c r="BU84" s="289"/>
      <c r="BV84" s="269"/>
      <c r="BW84" s="43" t="str">
        <f t="shared" si="68"/>
        <v>-</v>
      </c>
      <c r="BX84" s="43" t="str">
        <f t="shared" si="69"/>
        <v>-</v>
      </c>
      <c r="BY84" s="368">
        <v>0</v>
      </c>
      <c r="BZ84" s="368">
        <v>0</v>
      </c>
      <c r="CA84" s="102" t="str">
        <f t="shared" si="45"/>
        <v/>
      </c>
      <c r="CB84" s="289"/>
      <c r="CC84" s="269"/>
      <c r="CD84" s="43" t="str">
        <f t="shared" si="70"/>
        <v>-</v>
      </c>
      <c r="CE84" s="43" t="str">
        <f t="shared" si="71"/>
        <v>-</v>
      </c>
      <c r="CF84" s="368">
        <v>0</v>
      </c>
      <c r="CG84" s="368">
        <v>0</v>
      </c>
      <c r="CH84" s="102" t="str">
        <f t="shared" si="46"/>
        <v/>
      </c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</row>
    <row r="85" spans="1:120" ht="16.5" thickTop="1" thickBot="1" x14ac:dyDescent="0.25">
      <c r="A85" s="53"/>
      <c r="B85" s="140" t="s">
        <v>33</v>
      </c>
      <c r="C85" s="149">
        <f>SUM(C73:C84)</f>
        <v>0</v>
      </c>
      <c r="D85" s="50">
        <f>SUM(D73:D84)</f>
        <v>0</v>
      </c>
      <c r="E85" s="150" t="str">
        <f t="shared" si="47"/>
        <v>-</v>
      </c>
      <c r="F85" s="150" t="str">
        <f>IF(ISERROR($C$86/$D$86*1000)=TRUE,"-",($C$86/$D$86*1000))</f>
        <v>-</v>
      </c>
      <c r="G85" s="368">
        <v>0</v>
      </c>
      <c r="H85" s="368">
        <v>0</v>
      </c>
      <c r="I85" s="151" t="str">
        <f t="shared" si="49"/>
        <v/>
      </c>
      <c r="J85" s="49">
        <f>SUM(J73:J84)</f>
        <v>0</v>
      </c>
      <c r="K85" s="50">
        <f>SUM(K73:K84)</f>
        <v>0</v>
      </c>
      <c r="L85" s="150" t="str">
        <f t="shared" si="50"/>
        <v>-</v>
      </c>
      <c r="M85" s="150" t="str">
        <f t="shared" si="51"/>
        <v>-</v>
      </c>
      <c r="N85" s="368">
        <v>0</v>
      </c>
      <c r="O85" s="368">
        <v>0</v>
      </c>
      <c r="P85" s="152" t="str">
        <f t="shared" si="37"/>
        <v/>
      </c>
      <c r="Q85" s="49">
        <f>SUM(Q73:Q84)</f>
        <v>0</v>
      </c>
      <c r="R85" s="50">
        <f>SUM(R73:R84)</f>
        <v>0</v>
      </c>
      <c r="S85" s="150" t="str">
        <f t="shared" si="52"/>
        <v>-</v>
      </c>
      <c r="T85" s="150" t="str">
        <f t="shared" si="53"/>
        <v>-</v>
      </c>
      <c r="U85" s="368">
        <v>0</v>
      </c>
      <c r="V85" s="368">
        <v>0</v>
      </c>
      <c r="W85" s="152" t="str">
        <f t="shared" si="38"/>
        <v/>
      </c>
      <c r="X85" s="49">
        <f>SUM(X73:X84)</f>
        <v>0</v>
      </c>
      <c r="Y85" s="50">
        <f>SUM(Y73:Y84)</f>
        <v>0</v>
      </c>
      <c r="Z85" s="150" t="str">
        <f>IF(X85=0,"-",(X85/Y85*1000))</f>
        <v>-</v>
      </c>
      <c r="AA85" s="150" t="str">
        <f t="shared" si="55"/>
        <v>-</v>
      </c>
      <c r="AB85" s="368">
        <v>0</v>
      </c>
      <c r="AC85" s="368">
        <v>0</v>
      </c>
      <c r="AD85" s="152" t="str">
        <f>IF(X85=0,"",(((AA85*0.001)+2.58*(SQRT(AA85*0.001/X85))))*1000)</f>
        <v/>
      </c>
      <c r="AE85" s="49">
        <f>SUM(AE73:AE84)</f>
        <v>0</v>
      </c>
      <c r="AF85" s="50">
        <f>SUM(AF73:AF84)</f>
        <v>0</v>
      </c>
      <c r="AG85" s="150" t="str">
        <f t="shared" si="56"/>
        <v>-</v>
      </c>
      <c r="AH85" s="150" t="str">
        <f t="shared" si="57"/>
        <v>-</v>
      </c>
      <c r="AI85" s="368">
        <v>0</v>
      </c>
      <c r="AJ85" s="368">
        <v>0</v>
      </c>
      <c r="AK85" s="152" t="str">
        <f t="shared" si="39"/>
        <v/>
      </c>
      <c r="AL85" s="49">
        <f>SUM(AL73:AL84)</f>
        <v>0</v>
      </c>
      <c r="AM85" s="50">
        <f>SUM(AM73:AM84)</f>
        <v>0</v>
      </c>
      <c r="AN85" s="150" t="str">
        <f t="shared" si="58"/>
        <v>-</v>
      </c>
      <c r="AO85" s="150" t="str">
        <f t="shared" si="59"/>
        <v>-</v>
      </c>
      <c r="AP85" s="368">
        <v>0</v>
      </c>
      <c r="AQ85" s="368">
        <v>0</v>
      </c>
      <c r="AR85" s="152" t="str">
        <f t="shared" si="40"/>
        <v/>
      </c>
      <c r="AS85" s="49">
        <f>SUM(AS73:AS84)</f>
        <v>0</v>
      </c>
      <c r="AT85" s="50">
        <f>SUM(AT73:AT84)</f>
        <v>0</v>
      </c>
      <c r="AU85" s="150" t="str">
        <f t="shared" si="60"/>
        <v>-</v>
      </c>
      <c r="AV85" s="150" t="str">
        <f t="shared" si="61"/>
        <v>-</v>
      </c>
      <c r="AW85" s="368">
        <v>0</v>
      </c>
      <c r="AX85" s="368">
        <v>0</v>
      </c>
      <c r="AY85" s="152" t="str">
        <f t="shared" si="41"/>
        <v/>
      </c>
      <c r="AZ85" s="49">
        <f>SUM(AZ73:AZ84)</f>
        <v>0</v>
      </c>
      <c r="BA85" s="50">
        <f>SUM(BA73:BA84)</f>
        <v>0</v>
      </c>
      <c r="BB85" s="150" t="str">
        <f t="shared" si="62"/>
        <v>-</v>
      </c>
      <c r="BC85" s="150" t="str">
        <f t="shared" si="63"/>
        <v>-</v>
      </c>
      <c r="BD85" s="368">
        <v>0</v>
      </c>
      <c r="BE85" s="368">
        <v>0</v>
      </c>
      <c r="BF85" s="152" t="str">
        <f t="shared" si="42"/>
        <v/>
      </c>
      <c r="BG85" s="49">
        <f>SUM(BG73:BG84)</f>
        <v>0</v>
      </c>
      <c r="BH85" s="50">
        <f>SUM(BH73:BH84)</f>
        <v>0</v>
      </c>
      <c r="BI85" s="150" t="str">
        <f t="shared" si="64"/>
        <v>-</v>
      </c>
      <c r="BJ85" s="150" t="str">
        <f t="shared" si="65"/>
        <v>-</v>
      </c>
      <c r="BK85" s="368">
        <v>0</v>
      </c>
      <c r="BL85" s="368">
        <v>0</v>
      </c>
      <c r="BM85" s="152" t="str">
        <f t="shared" si="43"/>
        <v/>
      </c>
      <c r="BN85" s="49">
        <f>SUM(BN73:BN84)</f>
        <v>0</v>
      </c>
      <c r="BO85" s="50">
        <f>SUM(BO73:BO84)</f>
        <v>0</v>
      </c>
      <c r="BP85" s="150" t="str">
        <f t="shared" si="66"/>
        <v>-</v>
      </c>
      <c r="BQ85" s="150" t="str">
        <f t="shared" si="67"/>
        <v>-</v>
      </c>
      <c r="BR85" s="368">
        <v>0</v>
      </c>
      <c r="BS85" s="368">
        <v>0</v>
      </c>
      <c r="BT85" s="152" t="str">
        <f t="shared" si="44"/>
        <v/>
      </c>
      <c r="BU85" s="49">
        <f>SUM(BU73:BU84)</f>
        <v>0</v>
      </c>
      <c r="BV85" s="50">
        <f>SUM(BV73:BV84)</f>
        <v>0</v>
      </c>
      <c r="BW85" s="150" t="str">
        <f t="shared" si="68"/>
        <v>-</v>
      </c>
      <c r="BX85" s="150" t="str">
        <f t="shared" si="69"/>
        <v>-</v>
      </c>
      <c r="BY85" s="368">
        <v>0</v>
      </c>
      <c r="BZ85" s="368">
        <v>0</v>
      </c>
      <c r="CA85" s="152" t="str">
        <f t="shared" si="45"/>
        <v/>
      </c>
      <c r="CB85" s="49">
        <f>SUM(CB73:CB84)</f>
        <v>0</v>
      </c>
      <c r="CC85" s="50">
        <f>SUM(CC73:CC84)</f>
        <v>0</v>
      </c>
      <c r="CD85" s="150" t="str">
        <f t="shared" si="70"/>
        <v>-</v>
      </c>
      <c r="CE85" s="150" t="str">
        <f t="shared" si="71"/>
        <v>-</v>
      </c>
      <c r="CF85" s="368">
        <v>0</v>
      </c>
      <c r="CG85" s="368">
        <v>0</v>
      </c>
      <c r="CH85" s="152" t="str">
        <f t="shared" si="46"/>
        <v/>
      </c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</row>
    <row r="86" spans="1:120" ht="26.25" customHeight="1" thickTop="1" thickBot="1" x14ac:dyDescent="0.4">
      <c r="A86" s="486" t="s">
        <v>39</v>
      </c>
      <c r="B86" s="487"/>
      <c r="C86" s="136">
        <f>SUM(C20,C33,C46,C59,C72,C85)</f>
        <v>0</v>
      </c>
      <c r="D86" s="136">
        <f>SUM(D20,D33,D46,D59,D72,D85)</f>
        <v>0</v>
      </c>
      <c r="E86" s="137" t="str">
        <f>IF(C86=0,"-",(C86/D86*1000))</f>
        <v>-</v>
      </c>
      <c r="F86" s="137"/>
      <c r="G86" s="137"/>
      <c r="H86" s="137"/>
      <c r="I86" s="138"/>
      <c r="J86" s="179">
        <f>SUM(J20,J33,J46,J59,J72,J85)</f>
        <v>0</v>
      </c>
      <c r="K86" s="136">
        <f>SUM(K20,K33,K46,K59,K72,K85)</f>
        <v>0</v>
      </c>
      <c r="L86" s="137" t="str">
        <f>IF(J86=0,"-",(J86/K86*1000))</f>
        <v>-</v>
      </c>
      <c r="M86" s="137"/>
      <c r="N86" s="137"/>
      <c r="O86" s="137"/>
      <c r="P86" s="139"/>
      <c r="Q86" s="179">
        <f>SUM(Q20,Q33,Q46,Q59,Q72,Q85)</f>
        <v>0</v>
      </c>
      <c r="R86" s="136">
        <f>SUM(R20,R33,R46,R59,R72,R85)</f>
        <v>0</v>
      </c>
      <c r="S86" s="137" t="str">
        <f>IF(Q86=0,"-",(Q86/R86*1000))</f>
        <v>-</v>
      </c>
      <c r="T86" s="137"/>
      <c r="U86" s="137"/>
      <c r="V86" s="137"/>
      <c r="W86" s="139"/>
      <c r="X86" s="179">
        <f>SUM(X20,X33,X46,X59,X72,X85)</f>
        <v>0</v>
      </c>
      <c r="Y86" s="136">
        <f>SUM(Y20,Y33,Y46,Y59,Y72,Y85)</f>
        <v>0</v>
      </c>
      <c r="Z86" s="137" t="str">
        <f>IF(X86=0,"-",(X86/Y86*1000))</f>
        <v>-</v>
      </c>
      <c r="AA86" s="137"/>
      <c r="AB86" s="137"/>
      <c r="AC86" s="137"/>
      <c r="AD86" s="139"/>
      <c r="AE86" s="179">
        <f>SUM(AE20,AE33,AE46,AE59,AE72,AE85)</f>
        <v>0</v>
      </c>
      <c r="AF86" s="136">
        <f>SUM(AF20,AF33,AF46,AF59,AF72,AF85)</f>
        <v>0</v>
      </c>
      <c r="AG86" s="137" t="str">
        <f>IF(AE86=0,"-",(AE86/AF86*1000))</f>
        <v>-</v>
      </c>
      <c r="AH86" s="137"/>
      <c r="AI86" s="137"/>
      <c r="AJ86" s="137"/>
      <c r="AK86" s="139"/>
      <c r="AL86" s="179">
        <f>SUM(AL20,AL33,AL46,AL59,AL72,AL85)</f>
        <v>0</v>
      </c>
      <c r="AM86" s="136">
        <f>SUM(AM20,AM33,AM46,AM59,AM72,AM85)</f>
        <v>0</v>
      </c>
      <c r="AN86" s="137" t="str">
        <f>IF(AL86=0,"-",(AL86/AM86*1000))</f>
        <v>-</v>
      </c>
      <c r="AO86" s="137"/>
      <c r="AP86" s="137"/>
      <c r="AQ86" s="137"/>
      <c r="AR86" s="139"/>
      <c r="AS86" s="179">
        <f>SUM(AS20,AS33,AS46,AS59,AS72,AS85)</f>
        <v>0</v>
      </c>
      <c r="AT86" s="136">
        <f>SUM(AT20,AT33,AT46,AT59,AT72,AT85)</f>
        <v>0</v>
      </c>
      <c r="AU86" s="137" t="str">
        <f>IF(AS86=0,"-",(AS86/AT86*1000))</f>
        <v>-</v>
      </c>
      <c r="AV86" s="137"/>
      <c r="AW86" s="137"/>
      <c r="AX86" s="137"/>
      <c r="AY86" s="139"/>
      <c r="AZ86" s="179">
        <f>SUM(AZ20,AZ33,AZ46,AZ59,AZ72,AZ85)</f>
        <v>0</v>
      </c>
      <c r="BA86" s="136">
        <f>SUM(BA20,BA33,BA46,BA59,BA72,BA85)</f>
        <v>0</v>
      </c>
      <c r="BB86" s="137" t="str">
        <f>IF(AZ86=0,"-",(AZ86/BA86*1000))</f>
        <v>-</v>
      </c>
      <c r="BC86" s="137"/>
      <c r="BD86" s="137"/>
      <c r="BE86" s="137"/>
      <c r="BF86" s="139"/>
      <c r="BG86" s="179">
        <f>SUM(BG20,BG33,BG46,BG59,BG72,BG85)</f>
        <v>0</v>
      </c>
      <c r="BH86" s="136">
        <f>SUM(BH20,BH33,BH46,BH59,BH72,BH85)</f>
        <v>0</v>
      </c>
      <c r="BI86" s="137" t="str">
        <f>IF(BG86=0,"-",(BG86/BH86*1000))</f>
        <v>-</v>
      </c>
      <c r="BJ86" s="137"/>
      <c r="BK86" s="137"/>
      <c r="BL86" s="137"/>
      <c r="BM86" s="139"/>
      <c r="BN86" s="179">
        <f>SUM(BN20,BN33,BN46,BN59,BN72,BN85)</f>
        <v>0</v>
      </c>
      <c r="BO86" s="136">
        <f>SUM(BO20,BO33,BO46,BO59,BO72,BO85)</f>
        <v>0</v>
      </c>
      <c r="BP86" s="137" t="str">
        <f>IF(BN86=0,"-",(BN86/BO86*1000))</f>
        <v>-</v>
      </c>
      <c r="BQ86" s="137"/>
      <c r="BR86" s="137"/>
      <c r="BS86" s="137"/>
      <c r="BT86" s="139"/>
      <c r="BU86" s="179">
        <f>SUM(BU20,BU33,BU46,BU59,BU72,BU85)</f>
        <v>0</v>
      </c>
      <c r="BV86" s="136">
        <f>SUM(BV20,BV33,BV46,BV59,BV72,BV85)</f>
        <v>0</v>
      </c>
      <c r="BW86" s="137" t="str">
        <f>IF(BU86=0,"-",(BU86/BV86*1000))</f>
        <v>-</v>
      </c>
      <c r="BX86" s="137"/>
      <c r="BY86" s="137"/>
      <c r="BZ86" s="137"/>
      <c r="CA86" s="139"/>
      <c r="CB86" s="179">
        <f>SUM(CB20,CB33,CB46,CB59,CB72,CB85)</f>
        <v>0</v>
      </c>
      <c r="CC86" s="136">
        <f>SUM(CC20,CC33,CC46,CC59,CC72,CC85)</f>
        <v>0</v>
      </c>
      <c r="CD86" s="137" t="str">
        <f>IF(CB86=0,"-",(CB86/CC86*1000))</f>
        <v>-</v>
      </c>
      <c r="CE86" s="137"/>
      <c r="CF86" s="137"/>
      <c r="CG86" s="137"/>
      <c r="CH86" s="139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</row>
    <row r="87" spans="1:120" ht="13.5" thickTop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  <c r="Y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O87" s="1"/>
      <c r="AP87" s="1"/>
      <c r="AQ87" s="1"/>
      <c r="AR87" s="1"/>
      <c r="AS87" s="1"/>
      <c r="AT87" s="1"/>
      <c r="AV87" s="1"/>
      <c r="AW87" s="1"/>
      <c r="AX87" s="1"/>
      <c r="AY87" s="1"/>
      <c r="AZ87" s="1"/>
      <c r="BA87" s="1"/>
      <c r="BC87" s="1"/>
      <c r="BD87" s="1"/>
      <c r="BE87" s="1"/>
      <c r="BF87" s="1"/>
      <c r="BG87" s="1"/>
      <c r="BH87" s="1"/>
      <c r="BJ87" s="1"/>
      <c r="BK87" s="1"/>
      <c r="BL87" s="1"/>
      <c r="BM87" s="1"/>
      <c r="BN87" s="1"/>
      <c r="BO87" s="1"/>
      <c r="BQ87" s="1"/>
      <c r="BR87" s="1"/>
      <c r="BS87" s="1"/>
      <c r="BT87" s="1"/>
      <c r="BU87" s="1"/>
      <c r="BV87" s="1"/>
      <c r="BX87" s="1"/>
      <c r="BY87" s="1"/>
      <c r="BZ87" s="1"/>
      <c r="CA87" s="1"/>
      <c r="CB87" s="1"/>
      <c r="CC87" s="1"/>
      <c r="CE87" s="1"/>
      <c r="CF87" s="1"/>
      <c r="CG87" s="1"/>
      <c r="CH87" s="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</row>
    <row r="88" spans="1:120" x14ac:dyDescent="0.2"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</row>
    <row r="89" spans="1:120" x14ac:dyDescent="0.2"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</row>
    <row r="90" spans="1:120" x14ac:dyDescent="0.2">
      <c r="C90" s="3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</row>
    <row r="91" spans="1:120" x14ac:dyDescent="0.2"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</row>
    <row r="92" spans="1:120" x14ac:dyDescent="0.2"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</row>
    <row r="93" spans="1:120" x14ac:dyDescent="0.2"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</row>
    <row r="94" spans="1:120" x14ac:dyDescent="0.2"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</row>
    <row r="95" spans="1:120" x14ac:dyDescent="0.2"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</row>
    <row r="96" spans="1:120" x14ac:dyDescent="0.2"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</row>
    <row r="97" spans="87:120" x14ac:dyDescent="0.2"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</row>
    <row r="98" spans="87:120" x14ac:dyDescent="0.2"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</row>
    <row r="99" spans="87:120" x14ac:dyDescent="0.2"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</row>
    <row r="100" spans="87:120" x14ac:dyDescent="0.2"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</row>
    <row r="101" spans="87:120" x14ac:dyDescent="0.2"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</row>
    <row r="102" spans="87:120" x14ac:dyDescent="0.2"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</row>
    <row r="103" spans="87:120" x14ac:dyDescent="0.2"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</row>
    <row r="104" spans="87:120" x14ac:dyDescent="0.2"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</row>
    <row r="105" spans="87:120" x14ac:dyDescent="0.2"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</row>
    <row r="106" spans="87:120" x14ac:dyDescent="0.2"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</row>
    <row r="107" spans="87:120" x14ac:dyDescent="0.2"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</row>
    <row r="108" spans="87:120" x14ac:dyDescent="0.2"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</row>
    <row r="109" spans="87:120" x14ac:dyDescent="0.2"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</row>
    <row r="110" spans="87:120" x14ac:dyDescent="0.2"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</row>
    <row r="111" spans="87:120" x14ac:dyDescent="0.2"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</row>
    <row r="112" spans="87:120" x14ac:dyDescent="0.2"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</row>
    <row r="113" spans="87:99" x14ac:dyDescent="0.2"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</row>
  </sheetData>
  <mergeCells count="105">
    <mergeCell ref="A2:A7"/>
    <mergeCell ref="B2:B7"/>
    <mergeCell ref="C2:I2"/>
    <mergeCell ref="J2:P2"/>
    <mergeCell ref="Y3:Y6"/>
    <mergeCell ref="Z3:Z6"/>
    <mergeCell ref="O3:O6"/>
    <mergeCell ref="P3:P6"/>
    <mergeCell ref="U3:U6"/>
    <mergeCell ref="V3:V6"/>
    <mergeCell ref="Q2:W2"/>
    <mergeCell ref="X2:AD2"/>
    <mergeCell ref="K3:K6"/>
    <mergeCell ref="L3:L6"/>
    <mergeCell ref="M3:M6"/>
    <mergeCell ref="N3:N6"/>
    <mergeCell ref="Q3:Q6"/>
    <mergeCell ref="R3:R6"/>
    <mergeCell ref="S3:S6"/>
    <mergeCell ref="T3:T6"/>
    <mergeCell ref="BU2:CA2"/>
    <mergeCell ref="CB2:CH2"/>
    <mergeCell ref="AE2:AK2"/>
    <mergeCell ref="AL2:AR2"/>
    <mergeCell ref="AS2:AY2"/>
    <mergeCell ref="AZ2:BF2"/>
    <mergeCell ref="BG2:BM2"/>
    <mergeCell ref="BN2:BT2"/>
    <mergeCell ref="C3:C6"/>
    <mergeCell ref="D3:D6"/>
    <mergeCell ref="E3:E6"/>
    <mergeCell ref="F3:F6"/>
    <mergeCell ref="AE3:AE6"/>
    <mergeCell ref="AF3:AF6"/>
    <mergeCell ref="AA3:AA6"/>
    <mergeCell ref="AB3:AB6"/>
    <mergeCell ref="AC3:AC6"/>
    <mergeCell ref="AD3:AD6"/>
    <mergeCell ref="W3:W6"/>
    <mergeCell ref="X3:X6"/>
    <mergeCell ref="G3:G6"/>
    <mergeCell ref="H3:H6"/>
    <mergeCell ref="I3:I6"/>
    <mergeCell ref="J3:J6"/>
    <mergeCell ref="AX3:AX6"/>
    <mergeCell ref="AQ3:AQ6"/>
    <mergeCell ref="AR3:AR6"/>
    <mergeCell ref="AG3:AG6"/>
    <mergeCell ref="AH3:AH6"/>
    <mergeCell ref="AI3:AI6"/>
    <mergeCell ref="AJ3:AJ6"/>
    <mergeCell ref="AK3:AK6"/>
    <mergeCell ref="AL3:AL6"/>
    <mergeCell ref="AM3:AM6"/>
    <mergeCell ref="AN3:AN6"/>
    <mergeCell ref="CE3:CE6"/>
    <mergeCell ref="CF3:CF6"/>
    <mergeCell ref="CG3:CG6"/>
    <mergeCell ref="CH3:CH6"/>
    <mergeCell ref="AY3:AY6"/>
    <mergeCell ref="AZ3:AZ6"/>
    <mergeCell ref="BA3:BA6"/>
    <mergeCell ref="BB3:BB6"/>
    <mergeCell ref="BY3:BY6"/>
    <mergeCell ref="BZ3:BZ6"/>
    <mergeCell ref="BO3:BO6"/>
    <mergeCell ref="BP3:BP6"/>
    <mergeCell ref="BE3:BE6"/>
    <mergeCell ref="BF3:BF6"/>
    <mergeCell ref="BC3:BC6"/>
    <mergeCell ref="BD3:BD6"/>
    <mergeCell ref="CC3:CC6"/>
    <mergeCell ref="CD3:CD6"/>
    <mergeCell ref="BQ3:BQ6"/>
    <mergeCell ref="BR3:BR6"/>
    <mergeCell ref="BS3:BS6"/>
    <mergeCell ref="BT3:BT6"/>
    <mergeCell ref="BU3:BU6"/>
    <mergeCell ref="BV3:BV6"/>
    <mergeCell ref="CA3:CA6"/>
    <mergeCell ref="CB3:CB6"/>
    <mergeCell ref="BW3:BW6"/>
    <mergeCell ref="BX3:BX6"/>
    <mergeCell ref="A86:B86"/>
    <mergeCell ref="A8:A20"/>
    <mergeCell ref="A21:A33"/>
    <mergeCell ref="A34:A45"/>
    <mergeCell ref="A47:A58"/>
    <mergeCell ref="A60:A71"/>
    <mergeCell ref="A73:A84"/>
    <mergeCell ref="BM3:BM6"/>
    <mergeCell ref="BN3:BN6"/>
    <mergeCell ref="BG3:BG6"/>
    <mergeCell ref="BH3:BH6"/>
    <mergeCell ref="BI3:BI6"/>
    <mergeCell ref="BJ3:BJ6"/>
    <mergeCell ref="BK3:BK6"/>
    <mergeCell ref="BL3:BL6"/>
    <mergeCell ref="AO3:AO6"/>
    <mergeCell ref="AP3:AP6"/>
    <mergeCell ref="AS3:AS6"/>
    <mergeCell ref="AT3:AT6"/>
    <mergeCell ref="AU3:AU6"/>
    <mergeCell ref="AV3:AV6"/>
    <mergeCell ref="AW3:AW6"/>
  </mergeCells>
  <phoneticPr fontId="25" type="noConversion"/>
  <pageMargins left="0.78740157480314965" right="0.78740157480314965" top="0.59055118110236227" bottom="0.78740157480314965" header="0" footer="0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NEO&lt;1500</vt:lpstr>
      <vt:lpstr>NEO(1501-2500)</vt:lpstr>
      <vt:lpstr>NEO(&gt; 2500)</vt:lpstr>
      <vt:lpstr>NEO</vt:lpstr>
      <vt:lpstr>C-NEO-caso</vt:lpstr>
      <vt:lpstr>C-NEO-tasa</vt:lpstr>
      <vt:lpstr>UCI-Medicina (adultos)</vt:lpstr>
      <vt:lpstr>C-UCI Med(adultos)</vt:lpstr>
      <vt:lpstr>G-O</vt:lpstr>
      <vt:lpstr>C- GO-caso</vt:lpstr>
      <vt:lpstr>C-GO-tasa</vt:lpstr>
      <vt:lpstr>Med-Cir</vt:lpstr>
      <vt:lpstr>C-MedCir-tasa</vt:lpstr>
      <vt:lpstr>UCI-Pediatria</vt:lpstr>
      <vt:lpstr>UCI Emerg.</vt:lpstr>
      <vt:lpstr>UCI-Cardiología</vt:lpstr>
      <vt:lpstr>UCI-Neurocirugía</vt:lpstr>
      <vt:lpstr>TBC</vt:lpstr>
      <vt:lpstr>PUNZO-CORTANTE</vt:lpstr>
      <vt:lpstr>Hoja1</vt:lpstr>
      <vt:lpstr>'G-O'!Área_de_impresión</vt:lpstr>
      <vt:lpstr>NEO!Área_de_impresión</vt:lpstr>
      <vt:lpstr>'NEO(&gt; 2500)'!Área_de_impresión</vt:lpstr>
      <vt:lpstr>'NEO(1501-2500)'!Área_de_impresión</vt:lpstr>
      <vt:lpstr>'NEO&lt;1500'!Área_de_impresión</vt:lpstr>
      <vt:lpstr>'PUNZO-CORTANTE'!Área_de_impresión</vt:lpstr>
      <vt:lpstr>TBC!Área_de_impresión</vt:lpstr>
      <vt:lpstr>'UCI-Cardiología'!Área_de_impresión</vt:lpstr>
      <vt:lpstr>'UCI-Medicina (adultos)'!Área_de_impresión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</dc:creator>
  <cp:lastModifiedBy>Oscar Cordon</cp:lastModifiedBy>
  <cp:lastPrinted>2010-04-06T21:01:29Z</cp:lastPrinted>
  <dcterms:created xsi:type="dcterms:W3CDTF">2006-04-15T14:14:40Z</dcterms:created>
  <dcterms:modified xsi:type="dcterms:W3CDTF">2012-02-27T17:10:30Z</dcterms:modified>
</cp:coreProperties>
</file>